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Hoja1!$A$1:$F$418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6" i="1" l="1"/>
  <c r="C416" i="1"/>
  <c r="B416" i="1"/>
  <c r="D401" i="1"/>
  <c r="D379" i="1"/>
  <c r="D367" i="1"/>
  <c r="D359" i="1"/>
  <c r="B347" i="1"/>
  <c r="B342" i="1"/>
  <c r="C336" i="1"/>
  <c r="B336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C314" i="1"/>
  <c r="B314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C288" i="1"/>
  <c r="B28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B269" i="1"/>
  <c r="B217" i="1"/>
  <c r="B211" i="1"/>
  <c r="B190" i="1"/>
  <c r="B185" i="1"/>
  <c r="B179" i="1"/>
  <c r="B172" i="1"/>
  <c r="E165" i="1"/>
  <c r="D165" i="1"/>
  <c r="C165" i="1"/>
  <c r="B165" i="1"/>
  <c r="B143" i="1"/>
  <c r="B136" i="1"/>
  <c r="C129" i="1"/>
  <c r="B129" i="1"/>
  <c r="D127" i="1"/>
  <c r="D129" i="1" s="1"/>
  <c r="D123" i="1"/>
  <c r="C118" i="1"/>
  <c r="B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C99" i="1"/>
  <c r="B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C71" i="1"/>
  <c r="B71" i="1"/>
  <c r="D70" i="1"/>
  <c r="D69" i="1"/>
  <c r="B64" i="1"/>
  <c r="B58" i="1"/>
  <c r="B50" i="1"/>
  <c r="E41" i="1"/>
  <c r="D41" i="1"/>
  <c r="C41" i="1"/>
  <c r="B39" i="1"/>
  <c r="B37" i="1"/>
  <c r="B35" i="1"/>
  <c r="B33" i="1"/>
  <c r="D29" i="1"/>
  <c r="C29" i="1"/>
  <c r="B29" i="1"/>
  <c r="D19" i="1"/>
  <c r="B19" i="1"/>
  <c r="B119" i="1" l="1"/>
  <c r="B349" i="1"/>
  <c r="D99" i="1"/>
  <c r="D118" i="1"/>
  <c r="D336" i="1"/>
  <c r="D372" i="1"/>
  <c r="B41" i="1"/>
  <c r="D288" i="1"/>
  <c r="D314" i="1"/>
  <c r="C119" i="1"/>
  <c r="D409" i="1"/>
  <c r="D71" i="1"/>
  <c r="D119" i="1" l="1"/>
</calcChain>
</file>

<file path=xl/sharedStrings.xml><?xml version="1.0" encoding="utf-8"?>
<sst xmlns="http://schemas.openxmlformats.org/spreadsheetml/2006/main" count="378" uniqueCount="326">
  <si>
    <t>Ente Público:</t>
  </si>
  <si>
    <t>UNIVERSIDAD POLITÉCNICA DE JUVENTINO ROSAS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</si>
  <si>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</si>
  <si>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</si>
  <si>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</si>
  <si>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</si>
  <si>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</si>
  <si>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</si>
  <si>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</si>
  <si>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</si>
  <si>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</si>
  <si>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</si>
  <si>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</si>
  <si>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</si>
  <si>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2014</t>
  </si>
  <si>
    <t>2013</t>
  </si>
  <si>
    <t>1122 CUENTAS POR COBRAR CP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</si>
  <si>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</si>
  <si>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</si>
  <si>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</si>
  <si>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</si>
  <si>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</si>
  <si>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</si>
  <si>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1125  FONDO FIJO</t>
  </si>
  <si>
    <t>1131 ANTICIPO A PROVEEDORES</t>
  </si>
  <si>
    <t>1134 ANTICIPO A CONTRATISTAS BIENES PROPIOS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</si>
  <si>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</si>
  <si>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</si>
  <si>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</si>
  <si>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</si>
  <si>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</si>
  <si>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</si>
  <si>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</si>
  <si>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</si>
  <si>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</si>
  <si>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</si>
  <si>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</si>
  <si>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</si>
  <si>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</si>
  <si>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</si>
  <si>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</si>
  <si>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</si>
  <si>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</si>
  <si>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</si>
  <si>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</si>
  <si>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1233058300  EDIFICIOS NO HABITACIONALES</t>
  </si>
  <si>
    <t>1233583001  EDIFICIOS A VALOR HISTORICO</t>
  </si>
  <si>
    <t>1230   BIENES INMUEBLES, INFRAESTRUCTURA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</si>
  <si>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</si>
  <si>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</si>
  <si>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</si>
  <si>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</si>
  <si>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</si>
  <si>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</si>
  <si>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</si>
  <si>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</si>
  <si>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</si>
  <si>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1242952900  OTRO MOBIL. 2011</t>
  </si>
  <si>
    <t>1243153100  EQUIPO MÉDICO Y DE LABORATORIO</t>
  </si>
  <si>
    <t>1243153101  EQ. MÉDICO 2010</t>
  </si>
  <si>
    <t>1244154100  AUTOMÓVILES Y CAMIONES</t>
  </si>
  <si>
    <t>1244154101  AUTOMÓVILES Y CAMIONES 2010</t>
  </si>
  <si>
    <t>1245055100  EQUIPO DE DEFENSA Y SEGURIDAD</t>
  </si>
  <si>
    <t>1246156101  MAQ. Y EQUIPO 2010</t>
  </si>
  <si>
    <t>1246256200  MAQUINARIA Y EQUIPO INDUSTRIAL</t>
  </si>
  <si>
    <t>1246456400  SISTEMAS DE AIRE ACO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</si>
  <si>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</si>
  <si>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</si>
  <si>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</si>
  <si>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</si>
  <si>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</si>
  <si>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1246756701  HERRAM. Y MÁQUI 2010</t>
  </si>
  <si>
    <t>1246956900  OTROS EQUIPOS</t>
  </si>
  <si>
    <t>1247151300  BIEN. ARTÍSTICO 2011</t>
  </si>
  <si>
    <t>1247151301  BIEN. ARTÍSTICO 2010</t>
  </si>
  <si>
    <t>1240   BIENES MUEBLES</t>
  </si>
  <si>
    <t>1261258301  DEP. ACUM. DE EDIFIC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</si>
  <si>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</si>
  <si>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</si>
  <si>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</si>
  <si>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</si>
  <si>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</si>
  <si>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</si>
  <si>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</si>
  <si>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</si>
  <si>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</si>
  <si>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1263454101  AUTOMÓVILES Y CAMIONES 2010</t>
  </si>
  <si>
    <t>1263656101  MAQUINARIA Y EQUIPO</t>
  </si>
  <si>
    <t>1263656201  MAQUINARIA Y EQUIPO</t>
  </si>
  <si>
    <t>1263656401  SISTEMAS DE AIRE ACO</t>
  </si>
  <si>
    <t>1263656501  EQUIPO DE COMUNICACI</t>
  </si>
  <si>
    <t>1263656601  EQUIPOS DE GENERACIÓ</t>
  </si>
  <si>
    <t>1263656701  HERRAMIENTAS Y MÁQUI</t>
  </si>
  <si>
    <t>1263656901  OTROS EQUIPOS 2010</t>
  </si>
  <si>
    <t>1260 DEPRECIACIÓN, DETERIORO Y AMORTIZACIÓN ACUMULADA DE BIENES</t>
  </si>
  <si>
    <t>ESF-09 INTANGIBLES Y DIFERIDOS</t>
  </si>
  <si>
    <t>1250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</si>
  <si>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</si>
  <si>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</si>
  <si>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</si>
  <si>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</si>
  <si>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</si>
  <si>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PASIVO</t>
  </si>
  <si>
    <t>ESF-12 CUENTAS Y DOCUMENTOS POR PAGAR</t>
  </si>
  <si>
    <t>2111102001  SUELDOS DEVENGADOS E</t>
  </si>
  <si>
    <t>2111401003  APORTACION PATRONAL IMSS</t>
  </si>
  <si>
    <t>2111401004  APORTACION PATRONAL INFONAVIT</t>
  </si>
  <si>
    <t>2111401005  APORTACION PATRONAL SAR</t>
  </si>
  <si>
    <t>2117101003  ISR SALARIOS POR PAGAR</t>
  </si>
  <si>
    <t>2117101012  ISR POR PAGAR RET. HONORARIOS</t>
  </si>
  <si>
    <t>2117102004  CEDULAR HONORARIOS A PAGAR</t>
  </si>
  <si>
    <t>2117202004  APORTACIÓN TRABAJADOR IMSS</t>
  </si>
  <si>
    <t>2117202005  AMORTIZACION CREDITO INFONAVIT</t>
  </si>
  <si>
    <t>2117301003  IVA TRASLADADO</t>
  </si>
  <si>
    <t>2117301007  IVA  POR PAGAR</t>
  </si>
  <si>
    <t>2117502102  IMPUESTO NOMINAS A PAGAR</t>
  </si>
  <si>
    <t>2117917001  "OTROS, UNIFORMES, A</t>
  </si>
  <si>
    <t>2117918001  DIVO 5% AL MILLAR</t>
  </si>
  <si>
    <t>2117919003  DESCUENTO POR TELEFONÍA</t>
  </si>
  <si>
    <t>2119904008  CXP REMANENTE EN SOL</t>
  </si>
  <si>
    <t>2119905001  ACREEDORES DIVERSOS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</si>
  <si>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</si>
  <si>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</si>
  <si>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</si>
  <si>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</si>
  <si>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</si>
  <si>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</si>
  <si>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</si>
  <si>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</si>
  <si>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</si>
  <si>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</si>
  <si>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</si>
  <si>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</si>
  <si>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</si>
  <si>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4173730205  CURSOS DE IDIOMAS</t>
  </si>
  <si>
    <t>4173730403  EXAMEN DE INGLÉS</t>
  </si>
  <si>
    <t>4173730602  REEXPEDICION DE CREDENCIAL</t>
  </si>
  <si>
    <t>4173730901  POR CONCEPTO DE FICHAS</t>
  </si>
  <si>
    <t>4173730910  APOYO ECONÓMICO PARA</t>
  </si>
  <si>
    <t>4173733002  CAPACITACIÓN A EMPRESA</t>
  </si>
  <si>
    <t>4173735106  CUOTAS DE RECUPERACIÓN CONGRESOS</t>
  </si>
  <si>
    <t>4173 Ingr.Vta de Bienes/Servicios Org.</t>
  </si>
  <si>
    <t>4170 Ingresos por Venta de Bienes y Serv</t>
  </si>
  <si>
    <t>INGRESOS DE GESTION</t>
  </si>
  <si>
    <t>4221911100  ESTATAL SERVICIOS PERSONALES</t>
  </si>
  <si>
    <t>4221911200  ESTATAL MATERIALES Y SUMINISTROS</t>
  </si>
  <si>
    <t>4221911300  ESTATAL SERVICIOS GENERALES</t>
  </si>
  <si>
    <t>4221 Trans. Internas y Asig. al Secto</t>
  </si>
  <si>
    <t>4220 Transferencias, Asignaciones, Subs.</t>
  </si>
  <si>
    <t>PARTICIPACIONES, APORTACIONES</t>
  </si>
  <si>
    <t>ERA-02 OTROS INGRESOS Y BENEFICIOS</t>
  </si>
  <si>
    <t>4399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</si>
  <si>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</si>
  <si>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</si>
  <si>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</si>
  <si>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</si>
  <si>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</si>
  <si>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5112121000  HONORARIOS ASIMILABLES A SALARIOS</t>
  </si>
  <si>
    <t>5114141000  APORTACIONES DE SEGURIDAD SOCIAL</t>
  </si>
  <si>
    <t>5114142000  APORTACIONES A FONDOS DE VIVIENDA</t>
  </si>
  <si>
    <t>5114143000  APORT. S. RETIRO.</t>
  </si>
  <si>
    <t>5115154000  PRESTACIONES CONTRACTUALES</t>
  </si>
  <si>
    <t>5121211000  MATERIALES Y ÚTILES DE OFICINA</t>
  </si>
  <si>
    <t>5121214000  MAT.,UTILES Y EQUIPO</t>
  </si>
  <si>
    <t>5121216000  MATERIAL DE LIMPIEZA</t>
  </si>
  <si>
    <t>5121217000  MATERIALES Y ÚTILES DE ENSEÑANZA</t>
  </si>
  <si>
    <t>5122221000  ALIMENTACIÓN DE PERSONAS</t>
  </si>
  <si>
    <t>5124244000  MADERA Y PRODUCTOS DE MADERA</t>
  </si>
  <si>
    <t>5124245000  VIDRIO Y PRODUCTOS DE VIDRIO</t>
  </si>
  <si>
    <t>5124246000  MATERIAL ELECTRICO Y ELECTRONICO</t>
  </si>
  <si>
    <t>5124247000  ARTICULOS METALICOS</t>
  </si>
  <si>
    <t>5124249000  OTROS MATERIALES Y A</t>
  </si>
  <si>
    <t>5125251000  SUSTANCIAS QUÍMICAS</t>
  </si>
  <si>
    <t>5126261000  COMBUSTIBLES, LUBRI</t>
  </si>
  <si>
    <t>5127271000  VESTUARIOS Y UNIFORMES</t>
  </si>
  <si>
    <t>5129291000  HERRAMIENTAS MENORES</t>
  </si>
  <si>
    <t>5129292000  REFACCIONES, ACCESO</t>
  </si>
  <si>
    <t>5129294000  REFACCIONES Y ACCESO</t>
  </si>
  <si>
    <t>5129296000  REF. EQ. TRANSP.</t>
  </si>
  <si>
    <t>5131311000  SERVICIO DE ENERGÍA ELÉCTRICA</t>
  </si>
  <si>
    <t>5131313000  SERVICIO DE AGUA POTABLE</t>
  </si>
  <si>
    <t>5131314000  TELEFONÍA TRADICIONAL</t>
  </si>
  <si>
    <t>5131317000  SERV. ACCESO A INTE</t>
  </si>
  <si>
    <t>5132322000  ARRENDAMIENTO DE EDIFICIOS</t>
  </si>
  <si>
    <t>5132327000  ARRE. ACT. INTANG</t>
  </si>
  <si>
    <t>5133336000  SERVS. APOYO ADMVO.</t>
  </si>
  <si>
    <t>5133338000  SERVICIOS DE VIGILANCIA</t>
  </si>
  <si>
    <t>5134341000  SERVICIOS FINANCIEROS Y BANCARIOS</t>
  </si>
  <si>
    <t>5134348000  COMISIONES POR VENTAS</t>
  </si>
  <si>
    <t>5135351000  CONSERV. Y MANTENIMI</t>
  </si>
  <si>
    <t>5135355000  REPAR. Y MTTO. DE EQ</t>
  </si>
  <si>
    <t>5135358000  SERVICIOS DE LIMPIEZ</t>
  </si>
  <si>
    <t>5135359000  SERVICIOS DE JARDINE</t>
  </si>
  <si>
    <t>5137372000  PASAJES TERRESTRES</t>
  </si>
  <si>
    <t>5137375000  VIATICOS EN EL PAIS</t>
  </si>
  <si>
    <t>5137379000  OT. SER. TRASLADO</t>
  </si>
  <si>
    <t>5138382000  GASTOS DE ORDEN SOCIAL Y CULTURAL</t>
  </si>
  <si>
    <t>5138383000  CONGRESOS Y CONVENCIONES</t>
  </si>
  <si>
    <t>5138385000  GASTOS  DE REPRESENTACION</t>
  </si>
  <si>
    <t>5139392000  OTROS IMPUESTOS Y DERECHOS</t>
  </si>
  <si>
    <t>5139398000  IMPUESTO DE NOMINA</t>
  </si>
  <si>
    <t>5242442000  BECAS O. AYUDA</t>
  </si>
  <si>
    <t>5518000001  BAJA DE ACTIVO FIJO</t>
  </si>
  <si>
    <t>100</t>
  </si>
  <si>
    <t>III) NOTAS AL ESTADO DE VARIACIÓN A LA HACIEDA PÚBLICA</t>
  </si>
  <si>
    <t>VHP-01 PATRIMONIO CONTRIBUIDO</t>
  </si>
  <si>
    <t>MODIFICACION</t>
  </si>
  <si>
    <t>3110000002  BAJA DE ACTIVO FIJO</t>
  </si>
  <si>
    <t>3111835000  CONVENIO BIENES MUEB</t>
  </si>
  <si>
    <t>3113825205  FAM EDU SUP EJE ANT</t>
  </si>
  <si>
    <t>3113825206  FAM EDU SUP EJE ANT OBRA PUBLICA</t>
  </si>
  <si>
    <t>3113828005  FAFEF BIENES MUEBLES</t>
  </si>
  <si>
    <t>3113835000  CONVENIO EJE ANT BIENES MUEBLES</t>
  </si>
  <si>
    <t>3113836000  CONVENIO EJE ANT OBRA PUBLICA</t>
  </si>
  <si>
    <t>3113915000  ESTATALES EJE ANT BIENES MUEBLES</t>
  </si>
  <si>
    <t>3113916000  ESTATALES EJE ANT OBRA PÚBLICA</t>
  </si>
  <si>
    <t>3113924205  MUNICIPAL EJE ANT BIENES MUEBLES</t>
  </si>
  <si>
    <t>3114825205  APLICACIÓN FAM EDU S</t>
  </si>
  <si>
    <t>3114836000  APLICACIÓN CONVENIO</t>
  </si>
  <si>
    <t>3115101001  REASIGNACIÓN BIENES</t>
  </si>
  <si>
    <t>3120000002  DONACIONES DE BIENES</t>
  </si>
  <si>
    <t>VHP-02 PATRIMONIO GENERADO</t>
  </si>
  <si>
    <t>3210 Resultado del Ejercicio (Ahorro/Des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</si>
  <si>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</si>
  <si>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</si>
  <si>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</si>
  <si>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</si>
  <si>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</si>
  <si>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</si>
  <si>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</si>
  <si>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</si>
  <si>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</si>
  <si>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3220000026  RESULTADO DEL EJERCICIO 2018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</si>
  <si>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</si>
  <si>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</si>
  <si>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</si>
  <si>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</si>
  <si>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</si>
  <si>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3220690211  APLICACIÓN DE REMANENTE PROPIO</t>
  </si>
  <si>
    <t>3220690212  APLICACIÓN DE REMANENTE FEDERAL</t>
  </si>
  <si>
    <t>3220690213  APLICACIÓN DE REMANE</t>
  </si>
  <si>
    <t>3220790201  APLICACIÓN DE REMANENTE PROPIO</t>
  </si>
  <si>
    <t>SUB TOTAL</t>
  </si>
  <si>
    <t>IV) NOTAS AL ESTADO DE FLUJO DE EFECTIVO</t>
  </si>
  <si>
    <t>EFE-01 FLUJO DE EFECTIVO</t>
  </si>
  <si>
    <t>1112102001  ESTATAL 664</t>
  </si>
  <si>
    <t>1112102002  FEDERAL 943</t>
  </si>
  <si>
    <t>1112102003  NOMINAS 668</t>
  </si>
  <si>
    <t>1112102005  INGRESOS PROPIOS 179</t>
  </si>
  <si>
    <t>1112102009  BANCOMER 187106785 PROMEP</t>
  </si>
  <si>
    <t>1112102015  BANCOMER 0198260206 PROD - APROV</t>
  </si>
  <si>
    <t>1112102020  BANCOMER 0109813330</t>
  </si>
  <si>
    <t>1112102023  BANCOMER 0110354910</t>
  </si>
  <si>
    <t>1112102024  BANCOMER 0110630535</t>
  </si>
  <si>
    <t>1112102026  BANCOMER 0111513443</t>
  </si>
  <si>
    <t>1112102027  BANCOMER 0112156105 PRODIES 2018</t>
  </si>
  <si>
    <t>1112102028  BANCOMER 0112202557 PFCE 2018</t>
  </si>
  <si>
    <t>1112102029  BANCOMER 0112321467 PADES 2018</t>
  </si>
  <si>
    <t>1112102030  BANCOMER 0112696533 ESTATAL 2019</t>
  </si>
  <si>
    <t>1112106001  BAJIO 189331840101</t>
  </si>
  <si>
    <t>EFE-02 ADQ. BIENES MUEBLES E INMUEBLES</t>
  </si>
  <si>
    <t>% SUB</t>
  </si>
  <si>
    <t>1233 Edificios no Habitacionales</t>
  </si>
  <si>
    <t>1236 Construcciones en Proceso en Bienes</t>
  </si>
  <si>
    <t>INMUEBLES</t>
  </si>
  <si>
    <t>1241 Mobiliario y Equipo de Administraci</t>
  </si>
  <si>
    <t>1242 Mobiliario y Equipo Educacional y R</t>
  </si>
  <si>
    <t>1246 Maquinaria, Otros Equipos y Herrami</t>
  </si>
  <si>
    <t>1247 Colecciones, Obras de Arte y Objeto</t>
  </si>
  <si>
    <t>MUEBLES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</si>
  <si>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</si>
  <si>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</si>
  <si>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</si>
  <si>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2019</t>
  </si>
  <si>
    <t>(Cifras en pesos)</t>
  </si>
  <si>
    <t>1. Ingresos Presupuestarios</t>
  </si>
  <si>
    <t>2. Más ingresos contables no presupuestarios</t>
  </si>
  <si>
    <t>2.1   Ingresos Financieros</t>
  </si>
  <si>
    <t>2.2   Incremento por variación de inventarios</t>
  </si>
  <si>
    <t>2.3   Disminución del exceso de estimaciones por pérdida o deterioro u obsolescencia</t>
  </si>
  <si>
    <t>2.4   Disminución del exceso de provisiones</t>
  </si>
  <si>
    <t>2.5   Otros ingresos y beneficios varios</t>
  </si>
  <si>
    <t>2.6   Otros ingresos contables no presupuestarios</t>
  </si>
  <si>
    <t>3. Menos ingresos presupuestarios no contables</t>
  </si>
  <si>
    <t>3.1   Aprovechamientos Patrimoniales</t>
  </si>
  <si>
    <t>3.2   Ingresos Derivados de Financiamientos</t>
  </si>
  <si>
    <t>3.3  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</si>
  <si>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</si>
  <si>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</si>
  <si>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</si>
  <si>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</si>
  <si>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  Materias Primas y Materiales de Producción y Comercialización</t>
  </si>
  <si>
    <t>2.2    Materiales y Suministros</t>
  </si>
  <si>
    <t>2.3    Mobiliario y equipo de administración</t>
  </si>
  <si>
    <t>2.4    Mobiliario y equipo educacional y recreativo</t>
  </si>
  <si>
    <t>2.5    Equipo e instrumental médico y de laboratorio</t>
  </si>
  <si>
    <t>2.6    Vehículos y equipo de transporte</t>
  </si>
  <si>
    <t>2.7    Equipo de defensa y seguridad</t>
  </si>
  <si>
    <t>2.8    Maquinaria, otros equipos y herramientas</t>
  </si>
  <si>
    <t>2.9    Activos biológicos</t>
  </si>
  <si>
    <t>2.10   Bienes inmuebles</t>
  </si>
  <si>
    <t>2.11   Activos intangibles</t>
  </si>
  <si>
    <t>2.12   Obra pública en bienes de dominio Público</t>
  </si>
  <si>
    <t>2.13   Obra pública en bienes propios</t>
  </si>
  <si>
    <t>2.14   Acciones y participaciones de capital</t>
  </si>
  <si>
    <t>2.15   Compra de títulos y valores</t>
  </si>
  <si>
    <t>2.16  Concesión de Préstamos</t>
  </si>
  <si>
    <t>2.17   Inversiones en fideicomisos, mandatos y otros análogos</t>
  </si>
  <si>
    <t>2.18   Provisiones para contingencias y otras erogaciones especiales</t>
  </si>
  <si>
    <t>2.19   Amortización de la deuda publica</t>
  </si>
  <si>
    <t>2.20   Adeudos de ejercicios fiscales anteriores (ADEFAS)</t>
  </si>
  <si>
    <t>2.21   Otros Egresos Presupuestales No Contables</t>
  </si>
  <si>
    <t>3. Más Gasto Contables No Presupuestales</t>
  </si>
  <si>
    <t>3.1   Estimaciones, depreciaciones, deterioros, obsolescencia y amortizaciones</t>
  </si>
  <si>
    <t>3.2   Provisiones</t>
  </si>
  <si>
    <t>3.3   Disminución de inventarios</t>
  </si>
  <si>
    <t>3.4   Aumento por insuficiencia de estimaciones por pérdida o deterioro u obsolescencia</t>
  </si>
  <si>
    <t>3.5   Aumento por insuficiencia de provisiones</t>
  </si>
  <si>
    <t>3.6   Otros Gastos</t>
  </si>
  <si>
    <t>3.7   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</si>
  <si>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</si>
  <si>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</si>
  <si>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</si>
  <si>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</si>
  <si>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</si>
  <si>
    <t>NOMBRE DE FIDEICOMIS0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</si>
</sst>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;\-#,##0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155">
    <xf numFmtId="0" fontId="0" fillId="0" borderId="0" xfId="0"/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0" applyFont="1" applyFill="1" applyBorder="1"/>
    <xf numFmtId="0" fontId="6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0" xfId="0" applyFont="1" applyBorder="1" applyAlignment="1">
      <alignment horizontal="left"/>
    </xf>
    <xf numFmtId="0" fontId="8" fillId="3" borderId="0" xfId="0" applyFont="1" applyFill="1" applyBorder="1"/>
    <xf numFmtId="0" fontId="4" fillId="3" borderId="0" xfId="0" applyFont="1" applyFill="1" applyBorder="1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0" fontId="9" fillId="3" borderId="0" xfId="0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/>
    </xf>
    <xf numFmtId="4" fontId="2" fillId="0" borderId="0" xfId="0" applyNumberFormat="1" applyFont="1" applyFill="1"/>
    <xf numFmtId="164" fontId="2" fillId="0" borderId="3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164" fontId="2" fillId="3" borderId="0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/>
    <xf numFmtId="49" fontId="3" fillId="3" borderId="7" xfId="0" applyNumberFormat="1" applyFont="1" applyFill="1" applyBorder="1" applyAlignment="1">
      <alignment horizontal="left"/>
    </xf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/>
    <xf numFmtId="49" fontId="5" fillId="3" borderId="3" xfId="0" applyNumberFormat="1" applyFont="1" applyFill="1" applyBorder="1" applyAlignment="1">
      <alignment horizontal="left"/>
    </xf>
    <xf numFmtId="4" fontId="4" fillId="0" borderId="3" xfId="0" applyNumberFormat="1" applyFont="1" applyFill="1" applyBorder="1"/>
    <xf numFmtId="4" fontId="4" fillId="0" borderId="0" xfId="0" applyNumberFormat="1" applyFont="1" applyFill="1"/>
    <xf numFmtId="164" fontId="4" fillId="3" borderId="3" xfId="0" applyNumberFormat="1" applyFont="1" applyFill="1" applyBorder="1"/>
    <xf numFmtId="164" fontId="4" fillId="0" borderId="3" xfId="0" applyNumberFormat="1" applyFont="1" applyFill="1" applyBorder="1"/>
    <xf numFmtId="164" fontId="4" fillId="0" borderId="4" xfId="0" applyNumberFormat="1" applyFont="1" applyFill="1" applyBorder="1"/>
    <xf numFmtId="43" fontId="4" fillId="2" borderId="1" xfId="1" applyFont="1" applyFill="1" applyBorder="1"/>
    <xf numFmtId="0" fontId="2" fillId="2" borderId="1" xfId="0" applyFont="1" applyFill="1" applyBorder="1"/>
    <xf numFmtId="165" fontId="2" fillId="3" borderId="0" xfId="0" applyNumberFormat="1" applyFont="1" applyFill="1"/>
    <xf numFmtId="0" fontId="2" fillId="0" borderId="4" xfId="0" applyFont="1" applyBorder="1"/>
    <xf numFmtId="43" fontId="3" fillId="2" borderId="1" xfId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5" xfId="0" applyFont="1" applyFill="1" applyBorder="1"/>
    <xf numFmtId="0" fontId="2" fillId="3" borderId="3" xfId="0" applyFont="1" applyFill="1" applyBorder="1"/>
    <xf numFmtId="4" fontId="4" fillId="2" borderId="1" xfId="4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/>
    <xf numFmtId="4" fontId="2" fillId="0" borderId="3" xfId="0" applyNumberFormat="1" applyFont="1" applyBorder="1"/>
    <xf numFmtId="43" fontId="3" fillId="2" borderId="1" xfId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2" xfId="4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8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4" fillId="2" borderId="1" xfId="3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164" fontId="3" fillId="2" borderId="1" xfId="0" applyNumberFormat="1" applyFont="1" applyFill="1" applyBorder="1"/>
    <xf numFmtId="49" fontId="5" fillId="3" borderId="2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0" fontId="2" fillId="0" borderId="3" xfId="0" applyFont="1" applyBorder="1"/>
    <xf numFmtId="4" fontId="2" fillId="0" borderId="0" xfId="2" applyNumberFormat="1" applyFont="1"/>
    <xf numFmtId="43" fontId="3" fillId="0" borderId="0" xfId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0" fontId="4" fillId="2" borderId="1" xfId="3" applyFont="1" applyFill="1" applyBorder="1" applyAlignment="1">
      <alignment horizontal="center" vertical="center" wrapText="1"/>
    </xf>
    <xf numFmtId="0" fontId="2" fillId="0" borderId="2" xfId="0" applyFont="1" applyBorder="1"/>
    <xf numFmtId="49" fontId="3" fillId="2" borderId="12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left"/>
    </xf>
    <xf numFmtId="166" fontId="2" fillId="0" borderId="3" xfId="0" applyNumberFormat="1" applyFont="1" applyFill="1" applyBorder="1"/>
    <xf numFmtId="49" fontId="5" fillId="0" borderId="4" xfId="0" applyNumberFormat="1" applyFont="1" applyFill="1" applyBorder="1" applyAlignment="1">
      <alignment horizontal="left"/>
    </xf>
    <xf numFmtId="164" fontId="4" fillId="3" borderId="6" xfId="0" applyNumberFormat="1" applyFont="1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11" fillId="0" borderId="1" xfId="0" applyFont="1" applyBorder="1" applyAlignment="1">
      <alignment vertical="center" wrapText="1"/>
    </xf>
    <xf numFmtId="0" fontId="2" fillId="0" borderId="1" xfId="0" applyFont="1" applyBorder="1"/>
    <xf numFmtId="43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3" fontId="12" fillId="0" borderId="0" xfId="1" applyFont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3" fontId="11" fillId="2" borderId="1" xfId="1" applyFont="1" applyFill="1" applyBorder="1" applyAlignment="1">
      <alignment horizontal="center" vertical="center"/>
    </xf>
    <xf numFmtId="43" fontId="2" fillId="3" borderId="0" xfId="1" applyFont="1" applyFill="1" applyBorder="1"/>
    <xf numFmtId="4" fontId="4" fillId="3" borderId="0" xfId="0" applyNumberFormat="1" applyFont="1" applyFill="1"/>
    <xf numFmtId="43" fontId="2" fillId="3" borderId="0" xfId="0" applyNumberFormat="1" applyFont="1" applyFill="1"/>
    <xf numFmtId="4" fontId="4" fillId="0" borderId="1" xfId="0" applyNumberFormat="1" applyFont="1" applyBorder="1"/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1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0" applyFont="1"/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43" fontId="2" fillId="0" borderId="1" xfId="1" applyFont="1" applyBorder="1"/>
    <xf numFmtId="0" fontId="11" fillId="2" borderId="1" xfId="0" applyFont="1" applyFill="1" applyBorder="1" applyAlignment="1">
      <alignment vertical="center"/>
    </xf>
    <xf numFmtId="43" fontId="2" fillId="3" borderId="0" xfId="1" applyNumberFormat="1" applyFont="1" applyFill="1" applyBorder="1"/>
    <xf numFmtId="4" fontId="2" fillId="3" borderId="0" xfId="0" applyNumberFormat="1" applyFont="1" applyFill="1"/>
    <xf numFmtId="166" fontId="2" fillId="3" borderId="16" xfId="0" applyNumberFormat="1" applyFont="1" applyFill="1" applyBorder="1"/>
    <xf numFmtId="166" fontId="3" fillId="3" borderId="9" xfId="0" applyNumberFormat="1" applyFont="1" applyFill="1" applyBorder="1"/>
    <xf numFmtId="164" fontId="3" fillId="3" borderId="9" xfId="0" applyNumberFormat="1" applyFont="1" applyFill="1" applyBorder="1"/>
    <xf numFmtId="0" fontId="2" fillId="2" borderId="0" xfId="0" applyFont="1" applyFill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1355912</xdr:colOff>
      <xdr:row>14</xdr:row>
      <xdr:rowOff>11206</xdr:rowOff>
    </xdr:from>
    <xdr:ext cx="2487706" cy="468013"/>
    <xdr:sp macro="" textlink="">
      <xdr:nvSpPr>
        <xdr:cNvPr id="2" name="2 Rectángulo"/>
        <xdr:cNvSpPr/>
      </xdr:nvSpPr>
      <xdr:spPr>
        <a:xfrm>
          <a:off x="6971852" y="3158266"/>
          <a:ext cx="2487706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750287" cy="468013"/>
    <xdr:sp macro="" textlink="">
      <xdr:nvSpPr>
        <xdr:cNvPr id="3" name="2 Rectángulo"/>
        <xdr:cNvSpPr/>
      </xdr:nvSpPr>
      <xdr:spPr>
        <a:xfrm>
          <a:off x="7444740" y="522732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1</xdr:col>
      <xdr:colOff>918882</xdr:colOff>
      <xdr:row>45</xdr:row>
      <xdr:rowOff>100853</xdr:rowOff>
    </xdr:from>
    <xdr:ext cx="1750287" cy="468013"/>
    <xdr:sp macro="" textlink="">
      <xdr:nvSpPr>
        <xdr:cNvPr id="4" name="2 Rectángulo"/>
        <xdr:cNvSpPr/>
      </xdr:nvSpPr>
      <xdr:spPr>
        <a:xfrm>
          <a:off x="6534822" y="959537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952500</xdr:colOff>
      <xdr:row>54</xdr:row>
      <xdr:rowOff>63500</xdr:rowOff>
    </xdr:from>
    <xdr:ext cx="1750287" cy="572601"/>
    <xdr:sp macro="" textlink="">
      <xdr:nvSpPr>
        <xdr:cNvPr id="5" name="2 Rectángulo"/>
        <xdr:cNvSpPr/>
      </xdr:nvSpPr>
      <xdr:spPr>
        <a:xfrm>
          <a:off x="7061200" y="10096500"/>
          <a:ext cx="1750287" cy="5726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22411</xdr:colOff>
      <xdr:row>60</xdr:row>
      <xdr:rowOff>268940</xdr:rowOff>
    </xdr:from>
    <xdr:ext cx="1750287" cy="437029"/>
    <xdr:sp macro="" textlink="">
      <xdr:nvSpPr>
        <xdr:cNvPr id="6" name="2 Rectángulo"/>
        <xdr:cNvSpPr/>
      </xdr:nvSpPr>
      <xdr:spPr>
        <a:xfrm>
          <a:off x="7467151" y="13542980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0</xdr:col>
      <xdr:colOff>4661647</xdr:colOff>
      <xdr:row>132</xdr:row>
      <xdr:rowOff>22412</xdr:rowOff>
    </xdr:from>
    <xdr:ext cx="1750287" cy="437029"/>
    <xdr:sp macro="" textlink="">
      <xdr:nvSpPr>
        <xdr:cNvPr id="7" name="2 Rectángulo"/>
        <xdr:cNvSpPr/>
      </xdr:nvSpPr>
      <xdr:spPr>
        <a:xfrm>
          <a:off x="5454127" y="26753372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1</xdr:col>
      <xdr:colOff>750794</xdr:colOff>
      <xdr:row>139</xdr:row>
      <xdr:rowOff>33618</xdr:rowOff>
    </xdr:from>
    <xdr:ext cx="1750287" cy="437029"/>
    <xdr:sp macro="" textlink="">
      <xdr:nvSpPr>
        <xdr:cNvPr id="8" name="2 Rectángulo"/>
        <xdr:cNvSpPr/>
      </xdr:nvSpPr>
      <xdr:spPr>
        <a:xfrm>
          <a:off x="6366734" y="28433358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95250</xdr:colOff>
      <xdr:row>167</xdr:row>
      <xdr:rowOff>246531</xdr:rowOff>
    </xdr:from>
    <xdr:ext cx="1587001" cy="338578"/>
    <xdr:sp macro="" textlink="">
      <xdr:nvSpPr>
        <xdr:cNvPr id="9" name="2 Rectángulo"/>
        <xdr:cNvSpPr/>
      </xdr:nvSpPr>
      <xdr:spPr>
        <a:xfrm>
          <a:off x="7539990" y="34140291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11206</xdr:colOff>
      <xdr:row>181</xdr:row>
      <xdr:rowOff>67235</xdr:rowOff>
    </xdr:from>
    <xdr:ext cx="1750287" cy="437029"/>
    <xdr:sp macro="" textlink="">
      <xdr:nvSpPr>
        <xdr:cNvPr id="10" name="2 Rectángulo"/>
        <xdr:cNvSpPr/>
      </xdr:nvSpPr>
      <xdr:spPr>
        <a:xfrm>
          <a:off x="7455946" y="37275695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11206</xdr:colOff>
      <xdr:row>186</xdr:row>
      <xdr:rowOff>33618</xdr:rowOff>
    </xdr:from>
    <xdr:ext cx="1750287" cy="437029"/>
    <xdr:sp macro="" textlink="">
      <xdr:nvSpPr>
        <xdr:cNvPr id="11" name="2 Rectángulo"/>
        <xdr:cNvSpPr/>
      </xdr:nvSpPr>
      <xdr:spPr>
        <a:xfrm>
          <a:off x="7455946" y="39131838"/>
          <a:ext cx="1750287" cy="43702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47625</xdr:colOff>
      <xdr:row>175</xdr:row>
      <xdr:rowOff>63500</xdr:rowOff>
    </xdr:from>
    <xdr:ext cx="1587001" cy="338578"/>
    <xdr:sp macro="" textlink="">
      <xdr:nvSpPr>
        <xdr:cNvPr id="14" name="2 Rectángulo"/>
        <xdr:cNvSpPr/>
      </xdr:nvSpPr>
      <xdr:spPr>
        <a:xfrm>
          <a:off x="7492365" y="35770820"/>
          <a:ext cx="1587001" cy="338578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1"/>
  <sheetViews>
    <sheetView tabSelected="1" topLeftCell="A391" zoomScale="60" zoomScaleNormal="60" workbookViewId="0">
      <selection activeCell="L426" sqref="L426"/>
    </sheetView>
  </sheetViews>
  <sheetFormatPr baseColWidth="10" defaultRowHeight="13.2" x14ac:dyDescent="0.25"/>
  <cols>
    <col min="1" max="1" width="70.33203125" style="1" customWidth="1"/>
    <col min="2" max="2" width="18.77734375" style="1" customWidth="1"/>
    <col min="3" max="3" width="21.5546875" style="1" bestFit="1" customWidth="1"/>
    <col min="4" max="5" width="18.77734375" style="1" customWidth="1"/>
    <col min="6" max="6" width="14.88671875" style="1" bestFit="1" customWidth="1"/>
    <col min="7" max="7" width="15.44140625" style="1" customWidth="1"/>
    <col min="8" max="16384" width="11.5546875" style="1"/>
  </cols>
  <sheetData>
    <row r="1" spans="1:6" ht="4.5" customHeight="1" x14ac:dyDescent="0.25">
      <c r="A1" s="154"/>
      <c r="B1" s="154"/>
      <c r="C1" s="154"/>
      <c r="D1" s="154"/>
      <c r="E1" s="154"/>
      <c r="F1" s="154"/>
    </row>
    <row r="2" spans="1:6" ht="15" customHeight="1" x14ac:dyDescent="0.25">
      <c r="A2" s="2"/>
      <c r="B2" s="2"/>
      <c r="C2" s="2"/>
      <c r="D2" s="2"/>
      <c r="E2" s="2"/>
      <c r="F2" s="2"/>
    </row>
    <row r="3" spans="1:6" ht="24" customHeight="1" x14ac:dyDescent="0.25">
      <c r="A3" s="2"/>
      <c r="B3" s="2"/>
      <c r="C3" s="2"/>
      <c r="D3" s="2"/>
      <c r="E3" s="2"/>
      <c r="F3" s="2"/>
    </row>
    <row r="5" spans="1:6" x14ac:dyDescent="0.25">
      <c r="A5" s="5" t="s">
        <v>0</v>
      </c>
      <c r="B5" s="6" t="s">
        <v>1</v>
      </c>
      <c r="C5" s="7"/>
      <c r="D5" s="8"/>
      <c r="E5" s="9"/>
      <c r="F5" s="5"/>
    </row>
    <row r="7" spans="1:6" x14ac:dyDescent="0.25">
      <c r="A7" s="11"/>
      <c r="B7" s="6"/>
      <c r="C7" s="7"/>
      <c r="D7" s="8"/>
      <c r="E7" s="9"/>
    </row>
    <row r="8" spans="1:6" x14ac:dyDescent="0.25">
      <c r="A8" s="12" t="s">
        <v>2</v>
      </c>
      <c r="B8" s="13"/>
      <c r="C8" s="4"/>
      <c r="D8" s="4"/>
      <c r="E8" s="4"/>
    </row>
    <row r="9" spans="1:6" x14ac:dyDescent="0.25">
      <c r="A9" s="14"/>
      <c r="B9" s="3"/>
      <c r="C9" s="4"/>
      <c r="D9" s="4"/>
      <c r="E9" s="4"/>
    </row>
    <row r="10" spans="1:6" x14ac:dyDescent="0.25">
      <c r="A10" s="15" t="s">
        <v>3</v>
      </c>
      <c r="B10" s="3"/>
      <c r="C10" s="4"/>
      <c r="D10" s="4"/>
      <c r="E10" s="4"/>
    </row>
    <row r="11" spans="1:6" x14ac:dyDescent="0.25">
      <c r="B11" s="3"/>
    </row>
    <row r="12" spans="1:6" x14ac:dyDescent="0.25">
      <c r="A12" s="16" t="s">
        <v>4</v>
      </c>
      <c r="B12" s="8"/>
      <c r="C12" s="8"/>
      <c r="D12" s="8"/>
    </row>
    <row r="13" spans="1:6" ht="20.25" customHeight="1" x14ac:dyDescent="0.25">
      <c r="A13" s="18" t="s">
        <v>5</v>
      </c>
      <c r="B13" s="19" t="s">
        <v>6</v>
      </c>
      <c r="C13" s="19" t="s">
        <v>7</v>
      </c>
      <c r="D13" s="19" t="s">
        <v>8</v>
      </c>
    </row>
    <row r="14" spans="1:6" x14ac:dyDescent="0.25">
      <c r="A14" s="20" t="s">
        <v>9</v>
      </c>
      <c r="B14" s="21"/>
      <c r="C14" s="21">
        <v>0</v>
      </c>
      <c r="D14" s="21">
        <v>0</v>
      </c>
    </row>
    <row r="15" spans="1:6" x14ac:dyDescent="0.25">
      <c r="A15" s="22"/>
      <c r="B15" s="23"/>
      <c r="C15" s="23">
        <v>0</v>
      </c>
      <c r="D15" s="23">
        <v>0</v>
      </c>
    </row>
    <row r="16" spans="1:6" x14ac:dyDescent="0.25">
      <c r="A16" s="22" t="s">
        <v>10</v>
      </c>
      <c r="B16" s="23"/>
      <c r="C16" s="23">
        <v>0</v>
      </c>
      <c r="D16" s="23">
        <v>0</v>
      </c>
    </row>
    <row r="17" spans="1:5" x14ac:dyDescent="0.25">
      <c r="A17" s="22"/>
      <c r="B17" s="23"/>
      <c r="C17" s="23">
        <v>0</v>
      </c>
      <c r="D17" s="23">
        <v>0</v>
      </c>
    </row>
    <row r="18" spans="1:5" x14ac:dyDescent="0.25">
      <c r="A18" s="24" t="s">
        <v>11</v>
      </c>
      <c r="B18" s="25"/>
      <c r="C18" s="25">
        <v>0</v>
      </c>
      <c r="D18" s="25">
        <v>0</v>
      </c>
    </row>
    <row r="19" spans="1:5" x14ac:dyDescent="0.25">
      <c r="A19" s="17"/>
      <c r="B19" s="19">
        <f>SUM(B14:B18)</f>
        <v>0</v>
      </c>
      <c r="C19" s="19"/>
      <c r="D19" s="19">
        <f>SUM(D14:D18)</f>
        <v>0</v>
      </c>
    </row>
    <row r="20" spans="1:5" x14ac:dyDescent="0.25">
      <c r="A20" s="17"/>
      <c r="B20" s="8"/>
      <c r="C20" s="8"/>
      <c r="D20" s="8"/>
    </row>
    <row r="21" spans="1:5" x14ac:dyDescent="0.25">
      <c r="A21" s="17"/>
      <c r="B21" s="8"/>
      <c r="C21" s="8"/>
      <c r="D21" s="8"/>
    </row>
    <row r="22" spans="1:5" x14ac:dyDescent="0.25">
      <c r="A22" s="16" t="s">
        <v>12</v>
      </c>
      <c r="B22" s="26"/>
      <c r="C22" s="8"/>
      <c r="D22" s="8"/>
    </row>
    <row r="24" spans="1:5" ht="18.75" customHeight="1" x14ac:dyDescent="0.25">
      <c r="A24" s="18" t="s">
        <v>13</v>
      </c>
      <c r="B24" s="19" t="s">
        <v>6</v>
      </c>
      <c r="C24" s="19" t="s">
        <v>14</v>
      </c>
      <c r="D24" s="19" t="s">
        <v>15</v>
      </c>
    </row>
    <row r="25" spans="1:5" x14ac:dyDescent="0.25">
      <c r="A25" s="22" t="s">
        <v>16</v>
      </c>
      <c r="B25" s="23"/>
      <c r="C25" s="23"/>
      <c r="D25" s="23"/>
    </row>
    <row r="26" spans="1:5" x14ac:dyDescent="0.25">
      <c r="A26" s="22"/>
      <c r="B26" s="23"/>
      <c r="C26" s="23"/>
      <c r="D26" s="23"/>
    </row>
    <row r="27" spans="1:5" ht="14.25" customHeight="1" x14ac:dyDescent="0.25">
      <c r="A27" s="22" t="s">
        <v>17</v>
      </c>
      <c r="B27" s="23"/>
      <c r="C27" s="23"/>
      <c r="D27" s="23"/>
    </row>
    <row r="28" spans="1:5" ht="14.25" customHeight="1" x14ac:dyDescent="0.25">
      <c r="A28" s="24"/>
      <c r="B28" s="25"/>
      <c r="C28" s="25"/>
      <c r="D28" s="25"/>
    </row>
    <row r="29" spans="1:5" ht="14.25" customHeight="1" x14ac:dyDescent="0.25">
      <c r="B29" s="19">
        <f>SUM(B25:B28)</f>
        <v>0</v>
      </c>
      <c r="C29" s="19">
        <f>SUM(C25:C28)</f>
        <v>0</v>
      </c>
      <c r="D29" s="19">
        <f>SUM(D25:D28)</f>
        <v>0</v>
      </c>
    </row>
    <row r="30" spans="1:5" ht="14.25" customHeight="1" x14ac:dyDescent="0.25">
      <c r="B30" s="27"/>
      <c r="C30" s="27"/>
      <c r="D30" s="27"/>
    </row>
    <row r="31" spans="1:5" ht="14.25" customHeight="1" x14ac:dyDescent="0.25"/>
    <row r="32" spans="1:5" ht="23.25" customHeight="1" x14ac:dyDescent="0.25">
      <c r="A32" s="18" t="s">
        <v>18</v>
      </c>
      <c r="B32" s="19" t="s">
        <v>6</v>
      </c>
      <c r="C32" s="19" t="s">
        <v>19</v>
      </c>
      <c r="D32" s="19" t="s">
        <v>20</v>
      </c>
      <c r="E32" s="19" t="s">
        <v>21</v>
      </c>
    </row>
    <row r="33" spans="1:5" ht="14.25" customHeight="1" x14ac:dyDescent="0.25">
      <c r="A33" s="28" t="s">
        <v>22</v>
      </c>
      <c r="B33" s="29">
        <f>SUM(C33:E33)</f>
        <v>76082.05</v>
      </c>
      <c r="C33" s="30">
        <v>70193.650000000009</v>
      </c>
      <c r="D33" s="30"/>
      <c r="E33" s="30">
        <v>5888.4</v>
      </c>
    </row>
    <row r="34" spans="1:5" ht="14.25" customHeight="1" x14ac:dyDescent="0.25">
      <c r="A34" s="28"/>
      <c r="B34" s="30"/>
      <c r="C34" s="30"/>
      <c r="D34" s="30"/>
      <c r="E34" s="30"/>
    </row>
    <row r="35" spans="1:5" ht="14.25" customHeight="1" x14ac:dyDescent="0.25">
      <c r="A35" s="28" t="s">
        <v>23</v>
      </c>
      <c r="B35" s="29">
        <f>SUM(C35:E35)</f>
        <v>17000</v>
      </c>
      <c r="C35" s="30">
        <v>17000</v>
      </c>
      <c r="D35" s="30">
        <v>0</v>
      </c>
      <c r="E35" s="30">
        <v>0</v>
      </c>
    </row>
    <row r="36" spans="1:5" ht="14.25" customHeight="1" x14ac:dyDescent="0.25">
      <c r="A36" s="28"/>
      <c r="B36" s="30"/>
      <c r="C36" s="30"/>
      <c r="D36" s="30"/>
      <c r="E36" s="30"/>
    </row>
    <row r="37" spans="1:5" ht="14.25" customHeight="1" x14ac:dyDescent="0.25">
      <c r="A37" s="28" t="s">
        <v>24</v>
      </c>
      <c r="B37" s="29">
        <f>SUM(C37:E37)</f>
        <v>0</v>
      </c>
      <c r="C37" s="30">
        <v>0</v>
      </c>
      <c r="D37" s="30">
        <v>0</v>
      </c>
      <c r="E37" s="30">
        <v>0</v>
      </c>
    </row>
    <row r="38" spans="1:5" ht="14.25" customHeight="1" x14ac:dyDescent="0.25">
      <c r="A38" s="28"/>
      <c r="B38" s="30"/>
      <c r="C38" s="30"/>
      <c r="D38" s="30"/>
      <c r="E38" s="30"/>
    </row>
    <row r="39" spans="1:5" ht="14.25" customHeight="1" x14ac:dyDescent="0.25">
      <c r="A39" s="28" t="s">
        <v>25</v>
      </c>
      <c r="B39" s="29">
        <f>SUM(C39:E39)</f>
        <v>0</v>
      </c>
      <c r="C39" s="30">
        <v>0</v>
      </c>
      <c r="D39" s="30">
        <v>0</v>
      </c>
      <c r="E39" s="30">
        <v>0</v>
      </c>
    </row>
    <row r="40" spans="1:5" ht="14.25" customHeight="1" x14ac:dyDescent="0.25">
      <c r="A40" s="24"/>
      <c r="B40" s="25"/>
      <c r="C40" s="25"/>
      <c r="D40" s="25"/>
      <c r="E40" s="25"/>
    </row>
    <row r="41" spans="1:5" ht="14.25" customHeight="1" x14ac:dyDescent="0.25">
      <c r="B41" s="31">
        <f>SUM(B32:B40)</f>
        <v>93082.05</v>
      </c>
      <c r="C41" s="31">
        <f>SUM(C32:C40)</f>
        <v>87193.650000000009</v>
      </c>
      <c r="D41" s="31">
        <f>SUM(D32:D40)</f>
        <v>0</v>
      </c>
      <c r="E41" s="31">
        <f>SUM(E32:E40)</f>
        <v>5888.4</v>
      </c>
    </row>
    <row r="42" spans="1:5" ht="14.25" customHeight="1" x14ac:dyDescent="0.25"/>
    <row r="43" spans="1:5" ht="14.25" customHeight="1" x14ac:dyDescent="0.25"/>
    <row r="44" spans="1:5" ht="14.25" customHeight="1" x14ac:dyDescent="0.25">
      <c r="A44" s="16" t="s">
        <v>26</v>
      </c>
    </row>
    <row r="45" spans="1:5" ht="24" customHeight="1" x14ac:dyDescent="0.25">
      <c r="A45" s="18" t="s">
        <v>27</v>
      </c>
      <c r="B45" s="19" t="s">
        <v>6</v>
      </c>
      <c r="C45" s="19" t="s">
        <v>28</v>
      </c>
    </row>
    <row r="46" spans="1:5" ht="14.25" customHeight="1" x14ac:dyDescent="0.25">
      <c r="A46" s="20" t="s">
        <v>29</v>
      </c>
      <c r="B46" s="21"/>
      <c r="C46" s="21">
        <v>0</v>
      </c>
    </row>
    <row r="47" spans="1:5" ht="14.25" customHeight="1" x14ac:dyDescent="0.25">
      <c r="A47" s="22"/>
      <c r="B47" s="23"/>
      <c r="C47" s="23">
        <v>0</v>
      </c>
    </row>
    <row r="48" spans="1:5" ht="14.25" customHeight="1" x14ac:dyDescent="0.25">
      <c r="A48" s="22" t="s">
        <v>30</v>
      </c>
      <c r="B48" s="23"/>
      <c r="C48" s="23"/>
    </row>
    <row r="49" spans="1:6" ht="14.25" customHeight="1" x14ac:dyDescent="0.25">
      <c r="A49" s="24"/>
      <c r="B49" s="25"/>
      <c r="C49" s="25">
        <v>0</v>
      </c>
    </row>
    <row r="50" spans="1:6" ht="14.25" customHeight="1" x14ac:dyDescent="0.25">
      <c r="A50" s="33"/>
      <c r="B50" s="19">
        <f>SUM(B45:B49)</f>
        <v>0</v>
      </c>
      <c r="C50" s="19"/>
    </row>
    <row r="51" spans="1:6" ht="14.25" customHeight="1" x14ac:dyDescent="0.25">
      <c r="A51" s="33"/>
      <c r="B51" s="34"/>
      <c r="C51" s="34"/>
    </row>
    <row r="52" spans="1:6" ht="14.25" customHeight="1" x14ac:dyDescent="0.25"/>
    <row r="53" spans="1:6" ht="14.25" customHeight="1" x14ac:dyDescent="0.25">
      <c r="A53" s="16" t="s">
        <v>31</v>
      </c>
    </row>
    <row r="54" spans="1:6" ht="27.75" customHeight="1" x14ac:dyDescent="0.25">
      <c r="A54" s="18" t="s">
        <v>32</v>
      </c>
      <c r="B54" s="19" t="s">
        <v>6</v>
      </c>
      <c r="C54" s="19" t="s">
        <v>7</v>
      </c>
      <c r="D54" s="19" t="s">
        <v>33</v>
      </c>
      <c r="E54" s="35" t="s">
        <v>325</v>
      </c>
      <c r="F54" s="19" t="s">
        <v>34</v>
      </c>
    </row>
    <row r="55" spans="1:6" ht="14.25" customHeight="1" x14ac:dyDescent="0.25">
      <c r="A55" s="36" t="s">
        <v>35</v>
      </c>
      <c r="B55" s="34"/>
      <c r="C55" s="34">
        <v>0</v>
      </c>
      <c r="D55" s="34">
        <v>0</v>
      </c>
      <c r="E55" s="34">
        <v>0</v>
      </c>
      <c r="F55" s="37">
        <v>0</v>
      </c>
    </row>
    <row r="56" spans="1:6" ht="14.25" customHeight="1" x14ac:dyDescent="0.25">
      <c r="A56" s="36"/>
      <c r="B56" s="34"/>
      <c r="C56" s="34">
        <v>0</v>
      </c>
      <c r="D56" s="34">
        <v>0</v>
      </c>
      <c r="E56" s="34">
        <v>0</v>
      </c>
      <c r="F56" s="37">
        <v>0</v>
      </c>
    </row>
    <row r="57" spans="1:6" ht="14.25" customHeight="1" x14ac:dyDescent="0.25">
      <c r="A57" s="38"/>
      <c r="B57" s="39"/>
      <c r="C57" s="39">
        <v>0</v>
      </c>
      <c r="D57" s="39">
        <v>0</v>
      </c>
      <c r="E57" s="39">
        <v>0</v>
      </c>
      <c r="F57" s="40">
        <v>0</v>
      </c>
    </row>
    <row r="58" spans="1:6" ht="15" customHeight="1" x14ac:dyDescent="0.25">
      <c r="A58" s="33"/>
      <c r="B58" s="19">
        <f>SUM(B54:B57)</f>
        <v>0</v>
      </c>
      <c r="C58" s="41">
        <v>0</v>
      </c>
      <c r="D58" s="42">
        <v>0</v>
      </c>
      <c r="E58" s="42">
        <v>0</v>
      </c>
      <c r="F58" s="43">
        <v>0</v>
      </c>
    </row>
    <row r="59" spans="1:6" x14ac:dyDescent="0.25">
      <c r="A59" s="33"/>
      <c r="B59" s="44"/>
      <c r="C59" s="44"/>
      <c r="D59" s="44"/>
      <c r="E59" s="44"/>
      <c r="F59" s="44"/>
    </row>
    <row r="60" spans="1:6" x14ac:dyDescent="0.25">
      <c r="A60" s="33"/>
      <c r="B60" s="44"/>
      <c r="C60" s="44"/>
      <c r="D60" s="44"/>
      <c r="E60" s="44"/>
      <c r="F60" s="44"/>
    </row>
    <row r="61" spans="1:6" ht="26.25" customHeight="1" x14ac:dyDescent="0.25">
      <c r="A61" s="18" t="s">
        <v>36</v>
      </c>
      <c r="B61" s="19" t="s">
        <v>6</v>
      </c>
      <c r="C61" s="19" t="s">
        <v>7</v>
      </c>
      <c r="D61" s="19" t="s">
        <v>37</v>
      </c>
      <c r="E61" s="44"/>
      <c r="F61" s="44"/>
    </row>
    <row r="62" spans="1:6" x14ac:dyDescent="0.25">
      <c r="A62" s="20" t="s">
        <v>38</v>
      </c>
      <c r="B62" s="37"/>
      <c r="C62" s="23">
        <v>0</v>
      </c>
      <c r="D62" s="23">
        <v>0</v>
      </c>
      <c r="E62" s="44"/>
      <c r="F62" s="44"/>
    </row>
    <row r="63" spans="1:6" x14ac:dyDescent="0.25">
      <c r="A63" s="24"/>
      <c r="B63" s="37"/>
      <c r="C63" s="23">
        <v>0</v>
      </c>
      <c r="D63" s="23">
        <v>0</v>
      </c>
      <c r="E63" s="44"/>
      <c r="F63" s="44"/>
    </row>
    <row r="64" spans="1:6" ht="16.5" customHeight="1" x14ac:dyDescent="0.25">
      <c r="A64" s="33"/>
      <c r="B64" s="19">
        <f>SUM(B62:B63)</f>
        <v>0</v>
      </c>
      <c r="C64" s="45"/>
      <c r="D64" s="46"/>
      <c r="E64" s="44"/>
      <c r="F64" s="44"/>
    </row>
    <row r="65" spans="1:6" x14ac:dyDescent="0.25">
      <c r="A65" s="33"/>
      <c r="B65" s="44"/>
      <c r="C65" s="44"/>
      <c r="D65" s="44"/>
      <c r="E65" s="44"/>
      <c r="F65" s="44"/>
    </row>
    <row r="66" spans="1:6" x14ac:dyDescent="0.25">
      <c r="A66" s="32"/>
    </row>
    <row r="67" spans="1:6" x14ac:dyDescent="0.25">
      <c r="A67" s="16" t="s">
        <v>39</v>
      </c>
    </row>
    <row r="68" spans="1:6" ht="24" customHeight="1" x14ac:dyDescent="0.25">
      <c r="A68" s="18" t="s">
        <v>40</v>
      </c>
      <c r="B68" s="19" t="s">
        <v>41</v>
      </c>
      <c r="C68" s="19" t="s">
        <v>42</v>
      </c>
      <c r="D68" s="19" t="s">
        <v>43</v>
      </c>
      <c r="E68" s="19" t="s">
        <v>44</v>
      </c>
    </row>
    <row r="69" spans="1:6" x14ac:dyDescent="0.25">
      <c r="A69" s="47" t="s">
        <v>45</v>
      </c>
      <c r="B69" s="48">
        <v>50411506.939999998</v>
      </c>
      <c r="C69" s="29">
        <v>50411506.939999998</v>
      </c>
      <c r="D69" s="23">
        <f>C69-B69</f>
        <v>0</v>
      </c>
      <c r="E69" s="23"/>
    </row>
    <row r="70" spans="1:6" x14ac:dyDescent="0.25">
      <c r="A70" s="49" t="s">
        <v>46</v>
      </c>
      <c r="B70" s="30">
        <v>54151272.869999997</v>
      </c>
      <c r="C70" s="29">
        <v>54151272.869999997</v>
      </c>
      <c r="D70" s="23">
        <f>C70-B70</f>
        <v>0</v>
      </c>
      <c r="E70" s="23"/>
    </row>
    <row r="71" spans="1:6" x14ac:dyDescent="0.25">
      <c r="A71" s="22" t="s">
        <v>47</v>
      </c>
      <c r="B71" s="50">
        <f>SUM(B69:B70)</f>
        <v>104562779.81</v>
      </c>
      <c r="C71" s="51">
        <f>SUM(C69:C70)</f>
        <v>104562779.81</v>
      </c>
      <c r="D71" s="52">
        <f>C71-B71</f>
        <v>0</v>
      </c>
      <c r="E71" s="23"/>
    </row>
    <row r="72" spans="1:6" x14ac:dyDescent="0.25">
      <c r="A72" s="49" t="s">
        <v>48</v>
      </c>
      <c r="B72" s="30">
        <v>3487983.33</v>
      </c>
      <c r="C72" s="30">
        <v>3487983.33</v>
      </c>
      <c r="D72" s="23">
        <f>C72-B72</f>
        <v>0</v>
      </c>
      <c r="E72" s="23"/>
    </row>
    <row r="73" spans="1:6" x14ac:dyDescent="0.25">
      <c r="A73" s="49" t="s">
        <v>49</v>
      </c>
      <c r="B73" s="30">
        <v>7524730.8300000001</v>
      </c>
      <c r="C73" s="30">
        <v>7524730.8300000001</v>
      </c>
      <c r="D73" s="23">
        <f t="shared" ref="D73:D98" si="0">C73-B73</f>
        <v>0</v>
      </c>
      <c r="E73" s="23"/>
    </row>
    <row r="74" spans="1:6" x14ac:dyDescent="0.25">
      <c r="A74" s="49" t="s">
        <v>50</v>
      </c>
      <c r="B74" s="30">
        <v>10880</v>
      </c>
      <c r="C74" s="30">
        <v>10880</v>
      </c>
      <c r="D74" s="23">
        <f t="shared" si="0"/>
        <v>0</v>
      </c>
      <c r="E74" s="23"/>
    </row>
    <row r="75" spans="1:6" x14ac:dyDescent="0.25">
      <c r="A75" s="49" t="s">
        <v>51</v>
      </c>
      <c r="B75" s="30">
        <v>7789436.4699999997</v>
      </c>
      <c r="C75" s="30">
        <v>7465717.3300000001</v>
      </c>
      <c r="D75" s="23">
        <f t="shared" si="0"/>
        <v>-323719.13999999966</v>
      </c>
      <c r="E75" s="23"/>
    </row>
    <row r="76" spans="1:6" x14ac:dyDescent="0.25">
      <c r="A76" s="49" t="s">
        <v>52</v>
      </c>
      <c r="B76" s="30">
        <v>132534.89000000001</v>
      </c>
      <c r="C76" s="30">
        <v>132534.89000000001</v>
      </c>
      <c r="D76" s="23">
        <f t="shared" si="0"/>
        <v>0</v>
      </c>
      <c r="E76" s="23"/>
    </row>
    <row r="77" spans="1:6" x14ac:dyDescent="0.25">
      <c r="A77" s="49" t="s">
        <v>53</v>
      </c>
      <c r="B77" s="30">
        <v>1099865.1100000001</v>
      </c>
      <c r="C77" s="30">
        <v>1099865.1100000001</v>
      </c>
      <c r="D77" s="23">
        <f t="shared" si="0"/>
        <v>0</v>
      </c>
      <c r="E77" s="23"/>
    </row>
    <row r="78" spans="1:6" x14ac:dyDescent="0.25">
      <c r="A78" s="49" t="s">
        <v>54</v>
      </c>
      <c r="B78" s="30">
        <v>195703.67</v>
      </c>
      <c r="C78" s="30">
        <v>195703.67</v>
      </c>
      <c r="D78" s="23">
        <f t="shared" si="0"/>
        <v>0</v>
      </c>
      <c r="E78" s="23"/>
    </row>
    <row r="79" spans="1:6" x14ac:dyDescent="0.25">
      <c r="A79" s="49" t="s">
        <v>55</v>
      </c>
      <c r="B79" s="30">
        <v>832577.94</v>
      </c>
      <c r="C79" s="30">
        <v>821344.12</v>
      </c>
      <c r="D79" s="23">
        <f t="shared" si="0"/>
        <v>-11233.819999999949</v>
      </c>
      <c r="E79" s="23"/>
    </row>
    <row r="80" spans="1:6" x14ac:dyDescent="0.25">
      <c r="A80" s="49" t="s">
        <v>56</v>
      </c>
      <c r="B80" s="30">
        <v>133025.16</v>
      </c>
      <c r="C80" s="30">
        <v>57878.06</v>
      </c>
      <c r="D80" s="23">
        <f t="shared" si="0"/>
        <v>-75147.100000000006</v>
      </c>
      <c r="E80" s="23"/>
    </row>
    <row r="81" spans="1:5" x14ac:dyDescent="0.25">
      <c r="A81" s="49" t="s">
        <v>57</v>
      </c>
      <c r="B81" s="30">
        <v>211315.94</v>
      </c>
      <c r="C81" s="30">
        <v>211315.94</v>
      </c>
      <c r="D81" s="23">
        <f t="shared" si="0"/>
        <v>0</v>
      </c>
      <c r="E81" s="23"/>
    </row>
    <row r="82" spans="1:5" x14ac:dyDescent="0.25">
      <c r="A82" s="49" t="s">
        <v>58</v>
      </c>
      <c r="B82" s="30">
        <v>341018.57</v>
      </c>
      <c r="C82" s="30">
        <v>341018.57</v>
      </c>
      <c r="D82" s="23">
        <f t="shared" si="0"/>
        <v>0</v>
      </c>
      <c r="E82" s="23"/>
    </row>
    <row r="83" spans="1:5" x14ac:dyDescent="0.25">
      <c r="A83" s="49" t="s">
        <v>59</v>
      </c>
      <c r="B83" s="30">
        <v>3738169.22</v>
      </c>
      <c r="C83" s="30">
        <v>3738169.22</v>
      </c>
      <c r="D83" s="23">
        <f t="shared" si="0"/>
        <v>0</v>
      </c>
      <c r="E83" s="23"/>
    </row>
    <row r="84" spans="1:5" x14ac:dyDescent="0.25">
      <c r="A84" s="49" t="s">
        <v>60</v>
      </c>
      <c r="B84" s="30">
        <v>2805719.05</v>
      </c>
      <c r="C84" s="30">
        <v>2805719.05</v>
      </c>
      <c r="D84" s="23">
        <f t="shared" si="0"/>
        <v>0</v>
      </c>
      <c r="E84" s="23"/>
    </row>
    <row r="85" spans="1:5" x14ac:dyDescent="0.25">
      <c r="A85" s="49" t="s">
        <v>61</v>
      </c>
      <c r="B85" s="30">
        <v>1606284</v>
      </c>
      <c r="C85" s="30">
        <v>1606284</v>
      </c>
      <c r="D85" s="23">
        <f t="shared" si="0"/>
        <v>0</v>
      </c>
      <c r="E85" s="23"/>
    </row>
    <row r="86" spans="1:5" x14ac:dyDescent="0.25">
      <c r="A86" s="49" t="s">
        <v>62</v>
      </c>
      <c r="B86" s="30">
        <v>50353.19</v>
      </c>
      <c r="C86" s="30">
        <v>50353.19</v>
      </c>
      <c r="D86" s="23">
        <f t="shared" si="0"/>
        <v>0</v>
      </c>
      <c r="E86" s="23"/>
    </row>
    <row r="87" spans="1:5" x14ac:dyDescent="0.25">
      <c r="A87" s="49" t="s">
        <v>63</v>
      </c>
      <c r="B87" s="30">
        <v>39100</v>
      </c>
      <c r="C87" s="30">
        <v>39100</v>
      </c>
      <c r="D87" s="23">
        <f t="shared" si="0"/>
        <v>0</v>
      </c>
      <c r="E87" s="23"/>
    </row>
    <row r="88" spans="1:5" x14ac:dyDescent="0.25">
      <c r="A88" s="49" t="s">
        <v>64</v>
      </c>
      <c r="B88" s="30">
        <v>4723382.4800000004</v>
      </c>
      <c r="C88" s="30">
        <v>4723382.4800000004</v>
      </c>
      <c r="D88" s="23">
        <f t="shared" si="0"/>
        <v>0</v>
      </c>
      <c r="E88" s="23"/>
    </row>
    <row r="89" spans="1:5" x14ac:dyDescent="0.25">
      <c r="A89" s="49" t="s">
        <v>65</v>
      </c>
      <c r="B89" s="30">
        <v>1710618.2</v>
      </c>
      <c r="C89" s="30">
        <v>1710618.2</v>
      </c>
      <c r="D89" s="23">
        <f t="shared" si="0"/>
        <v>0</v>
      </c>
      <c r="E89" s="23"/>
    </row>
    <row r="90" spans="1:5" x14ac:dyDescent="0.25">
      <c r="A90" s="49" t="s">
        <v>66</v>
      </c>
      <c r="B90" s="30">
        <v>505355.6</v>
      </c>
      <c r="C90" s="30">
        <v>458013.45</v>
      </c>
      <c r="D90" s="23">
        <f t="shared" si="0"/>
        <v>-47342.149999999965</v>
      </c>
      <c r="E90" s="23"/>
    </row>
    <row r="91" spans="1:5" x14ac:dyDescent="0.25">
      <c r="A91" s="49" t="s">
        <v>67</v>
      </c>
      <c r="B91" s="30">
        <v>1639414.32</v>
      </c>
      <c r="C91" s="30">
        <v>1639414.32</v>
      </c>
      <c r="D91" s="23">
        <f t="shared" si="0"/>
        <v>0</v>
      </c>
      <c r="E91" s="23"/>
    </row>
    <row r="92" spans="1:5" x14ac:dyDescent="0.25">
      <c r="A92" s="49" t="s">
        <v>68</v>
      </c>
      <c r="B92" s="30">
        <v>915573.31</v>
      </c>
      <c r="C92" s="30">
        <v>915573.31</v>
      </c>
      <c r="D92" s="23">
        <f t="shared" si="0"/>
        <v>0</v>
      </c>
      <c r="E92" s="23"/>
    </row>
    <row r="93" spans="1:5" x14ac:dyDescent="0.25">
      <c r="A93" s="49" t="s">
        <v>69</v>
      </c>
      <c r="B93" s="30">
        <v>26352.14</v>
      </c>
      <c r="C93" s="30">
        <v>26352.14</v>
      </c>
      <c r="D93" s="23">
        <f t="shared" si="0"/>
        <v>0</v>
      </c>
      <c r="E93" s="23"/>
    </row>
    <row r="94" spans="1:5" x14ac:dyDescent="0.25">
      <c r="A94" s="49" t="s">
        <v>70</v>
      </c>
      <c r="B94" s="30">
        <v>2318872.5499999998</v>
      </c>
      <c r="C94" s="30">
        <v>2318872.5499999998</v>
      </c>
      <c r="D94" s="23">
        <f t="shared" si="0"/>
        <v>0</v>
      </c>
      <c r="E94" s="23"/>
    </row>
    <row r="95" spans="1:5" x14ac:dyDescent="0.25">
      <c r="A95" s="49" t="s">
        <v>71</v>
      </c>
      <c r="B95" s="30">
        <v>14872.63</v>
      </c>
      <c r="C95" s="30">
        <v>14872.63</v>
      </c>
      <c r="D95" s="23">
        <f t="shared" si="0"/>
        <v>0</v>
      </c>
      <c r="E95" s="23"/>
    </row>
    <row r="96" spans="1:5" x14ac:dyDescent="0.25">
      <c r="A96" s="49" t="s">
        <v>72</v>
      </c>
      <c r="B96" s="30">
        <v>832891.37</v>
      </c>
      <c r="C96" s="30">
        <v>832891.37</v>
      </c>
      <c r="D96" s="23">
        <f t="shared" si="0"/>
        <v>0</v>
      </c>
      <c r="E96" s="23"/>
    </row>
    <row r="97" spans="1:5" x14ac:dyDescent="0.25">
      <c r="A97" s="49" t="s">
        <v>73</v>
      </c>
      <c r="B97" s="30">
        <v>7574.81</v>
      </c>
      <c r="C97" s="30">
        <v>7574.81</v>
      </c>
      <c r="D97" s="23">
        <f t="shared" si="0"/>
        <v>0</v>
      </c>
      <c r="E97" s="23"/>
    </row>
    <row r="98" spans="1:5" x14ac:dyDescent="0.25">
      <c r="A98" s="49" t="s">
        <v>74</v>
      </c>
      <c r="B98" s="30">
        <v>12000</v>
      </c>
      <c r="C98" s="30">
        <v>9020</v>
      </c>
      <c r="D98" s="23">
        <f t="shared" si="0"/>
        <v>-2980</v>
      </c>
      <c r="E98" s="23"/>
    </row>
    <row r="99" spans="1:5" x14ac:dyDescent="0.25">
      <c r="A99" s="22" t="s">
        <v>75</v>
      </c>
      <c r="B99" s="53">
        <f>SUM(B72:B98)</f>
        <v>42705604.780000016</v>
      </c>
      <c r="C99" s="53">
        <f>SUM(C72:C98)</f>
        <v>42245182.570000015</v>
      </c>
      <c r="D99" s="53">
        <f>SUM(D72:D98)</f>
        <v>-460422.20999999956</v>
      </c>
      <c r="E99" s="23"/>
    </row>
    <row r="100" spans="1:5" x14ac:dyDescent="0.25">
      <c r="A100" s="49" t="s">
        <v>76</v>
      </c>
      <c r="B100" s="30">
        <v>-6882185.8099999996</v>
      </c>
      <c r="C100" s="30">
        <v>-6882185.8099999996</v>
      </c>
      <c r="D100" s="23">
        <f t="shared" ref="D100:D117" si="1">C100-B100</f>
        <v>0</v>
      </c>
      <c r="E100" s="23"/>
    </row>
    <row r="101" spans="1:5" x14ac:dyDescent="0.25">
      <c r="A101" s="49" t="s">
        <v>77</v>
      </c>
      <c r="B101" s="30">
        <v>-8199908.5800000001</v>
      </c>
      <c r="C101" s="30">
        <v>-8199908.5800000001</v>
      </c>
      <c r="D101" s="23">
        <f t="shared" si="1"/>
        <v>0</v>
      </c>
      <c r="E101" s="23"/>
    </row>
    <row r="102" spans="1:5" x14ac:dyDescent="0.25">
      <c r="A102" s="49" t="s">
        <v>78</v>
      </c>
      <c r="B102" s="30">
        <v>-4700.5</v>
      </c>
      <c r="C102" s="30">
        <v>-4700.5</v>
      </c>
      <c r="D102" s="23">
        <f t="shared" si="1"/>
        <v>0</v>
      </c>
      <c r="E102" s="23"/>
    </row>
    <row r="103" spans="1:5" x14ac:dyDescent="0.25">
      <c r="A103" s="49" t="s">
        <v>79</v>
      </c>
      <c r="B103" s="30">
        <v>-9700</v>
      </c>
      <c r="C103" s="30">
        <v>-7241.5</v>
      </c>
      <c r="D103" s="23">
        <f t="shared" si="1"/>
        <v>2458.5</v>
      </c>
      <c r="E103" s="23"/>
    </row>
    <row r="104" spans="1:5" x14ac:dyDescent="0.25">
      <c r="A104" s="49" t="s">
        <v>80</v>
      </c>
      <c r="B104" s="30">
        <v>-6711060.3700000001</v>
      </c>
      <c r="C104" s="30">
        <v>-6448837.4500000002</v>
      </c>
      <c r="D104" s="23">
        <f t="shared" si="1"/>
        <v>262222.91999999993</v>
      </c>
      <c r="E104" s="23"/>
    </row>
    <row r="105" spans="1:5" x14ac:dyDescent="0.25">
      <c r="A105" s="49" t="s">
        <v>81</v>
      </c>
      <c r="B105" s="30">
        <v>-487013.68</v>
      </c>
      <c r="C105" s="30">
        <v>-487013.68</v>
      </c>
      <c r="D105" s="23">
        <f t="shared" si="1"/>
        <v>0</v>
      </c>
      <c r="E105" s="23"/>
    </row>
    <row r="106" spans="1:5" x14ac:dyDescent="0.25">
      <c r="A106" s="49" t="s">
        <v>82</v>
      </c>
      <c r="B106" s="30">
        <v>-335236.77</v>
      </c>
      <c r="C106" s="30">
        <v>-331946.49</v>
      </c>
      <c r="D106" s="23">
        <f t="shared" si="1"/>
        <v>3290.2800000000279</v>
      </c>
      <c r="E106" s="23"/>
    </row>
    <row r="107" spans="1:5" x14ac:dyDescent="0.25">
      <c r="A107" s="49" t="s">
        <v>83</v>
      </c>
      <c r="B107" s="30">
        <v>-64225.120000000003</v>
      </c>
      <c r="C107" s="30">
        <v>-36116.61</v>
      </c>
      <c r="D107" s="23">
        <f t="shared" si="1"/>
        <v>28108.510000000002</v>
      </c>
      <c r="E107" s="23"/>
    </row>
    <row r="108" spans="1:5" x14ac:dyDescent="0.25">
      <c r="A108" s="49" t="s">
        <v>84</v>
      </c>
      <c r="B108" s="30">
        <v>-129306.95</v>
      </c>
      <c r="C108" s="30">
        <v>-129306.95</v>
      </c>
      <c r="D108" s="23">
        <f t="shared" si="1"/>
        <v>0</v>
      </c>
      <c r="E108" s="23"/>
    </row>
    <row r="109" spans="1:5" x14ac:dyDescent="0.25">
      <c r="A109" s="49" t="s">
        <v>85</v>
      </c>
      <c r="B109" s="30">
        <v>-3880757.97</v>
      </c>
      <c r="C109" s="30">
        <v>-3880757.97</v>
      </c>
      <c r="D109" s="23">
        <f t="shared" si="1"/>
        <v>0</v>
      </c>
      <c r="E109" s="23"/>
    </row>
    <row r="110" spans="1:5" x14ac:dyDescent="0.25">
      <c r="A110" s="49" t="s">
        <v>86</v>
      </c>
      <c r="B110" s="30">
        <v>-3905371.84</v>
      </c>
      <c r="C110" s="30">
        <v>-3905371.84</v>
      </c>
      <c r="D110" s="23">
        <f t="shared" si="1"/>
        <v>0</v>
      </c>
      <c r="E110" s="23"/>
    </row>
    <row r="111" spans="1:5" x14ac:dyDescent="0.25">
      <c r="A111" s="49" t="s">
        <v>87</v>
      </c>
      <c r="B111" s="30">
        <v>-39100</v>
      </c>
      <c r="C111" s="30">
        <v>-39100</v>
      </c>
      <c r="D111" s="23">
        <f t="shared" si="1"/>
        <v>0</v>
      </c>
      <c r="E111" s="23"/>
    </row>
    <row r="112" spans="1:5" x14ac:dyDescent="0.25">
      <c r="A112" s="49" t="s">
        <v>88</v>
      </c>
      <c r="B112" s="30">
        <v>-2985518.96</v>
      </c>
      <c r="C112" s="30">
        <v>-2985518.96</v>
      </c>
      <c r="D112" s="23">
        <f t="shared" si="1"/>
        <v>0</v>
      </c>
      <c r="E112" s="23"/>
    </row>
    <row r="113" spans="1:7" x14ac:dyDescent="0.25">
      <c r="A113" s="49" t="s">
        <v>89</v>
      </c>
      <c r="B113" s="30">
        <v>-386526.52</v>
      </c>
      <c r="C113" s="30">
        <v>-386526.52</v>
      </c>
      <c r="D113" s="23">
        <f t="shared" si="1"/>
        <v>0</v>
      </c>
      <c r="E113" s="23"/>
    </row>
    <row r="114" spans="1:7" x14ac:dyDescent="0.25">
      <c r="A114" s="49" t="s">
        <v>90</v>
      </c>
      <c r="B114" s="30">
        <v>-1898720.27</v>
      </c>
      <c r="C114" s="30">
        <v>-1883147.19</v>
      </c>
      <c r="D114" s="23">
        <f t="shared" si="1"/>
        <v>15573.080000000075</v>
      </c>
      <c r="E114" s="23"/>
    </row>
    <row r="115" spans="1:7" x14ac:dyDescent="0.25">
      <c r="A115" s="49" t="s">
        <v>91</v>
      </c>
      <c r="B115" s="30">
        <v>-150117.10999999999</v>
      </c>
      <c r="C115" s="30">
        <v>-150117.10999999999</v>
      </c>
      <c r="D115" s="23">
        <f t="shared" si="1"/>
        <v>0</v>
      </c>
      <c r="E115" s="23"/>
    </row>
    <row r="116" spans="1:7" x14ac:dyDescent="0.25">
      <c r="A116" s="49" t="s">
        <v>92</v>
      </c>
      <c r="B116" s="30">
        <v>-928613.43</v>
      </c>
      <c r="C116" s="30">
        <v>-928613.43</v>
      </c>
      <c r="D116" s="23">
        <f t="shared" si="1"/>
        <v>0</v>
      </c>
      <c r="E116" s="23"/>
    </row>
    <row r="117" spans="1:7" x14ac:dyDescent="0.25">
      <c r="A117" s="49" t="s">
        <v>93</v>
      </c>
      <c r="B117" s="30">
        <v>-213198.41</v>
      </c>
      <c r="C117" s="30">
        <v>-213198.41</v>
      </c>
      <c r="D117" s="23">
        <f t="shared" si="1"/>
        <v>0</v>
      </c>
      <c r="E117" s="23"/>
    </row>
    <row r="118" spans="1:7" x14ac:dyDescent="0.25">
      <c r="A118" s="24" t="s">
        <v>94</v>
      </c>
      <c r="B118" s="54">
        <f>SUM(B100:B117)</f>
        <v>-37211262.289999999</v>
      </c>
      <c r="C118" s="54">
        <f>SUM(C100:C117)</f>
        <v>-36899608.999999993</v>
      </c>
      <c r="D118" s="54">
        <f>SUM(D100:D117)</f>
        <v>311653.29000000004</v>
      </c>
      <c r="E118" s="23">
        <v>0</v>
      </c>
    </row>
    <row r="119" spans="1:7" ht="18" customHeight="1" x14ac:dyDescent="0.25">
      <c r="B119" s="55">
        <f>B71+B99+B118</f>
        <v>110057122.30000004</v>
      </c>
      <c r="C119" s="55">
        <f>C71+C99+C118</f>
        <v>109908353.38000003</v>
      </c>
      <c r="D119" s="55">
        <f>D71+D99+D118</f>
        <v>-148768.91999999952</v>
      </c>
      <c r="E119" s="56"/>
      <c r="G119" s="57"/>
    </row>
    <row r="122" spans="1:7" ht="21.75" customHeight="1" x14ac:dyDescent="0.25">
      <c r="A122" s="18" t="s">
        <v>95</v>
      </c>
      <c r="B122" s="19" t="s">
        <v>41</v>
      </c>
      <c r="C122" s="19" t="s">
        <v>42</v>
      </c>
      <c r="D122" s="19" t="s">
        <v>43</v>
      </c>
      <c r="E122" s="19" t="s">
        <v>44</v>
      </c>
    </row>
    <row r="123" spans="1:7" x14ac:dyDescent="0.25">
      <c r="A123" s="22" t="s">
        <v>96</v>
      </c>
      <c r="B123" s="30">
        <v>88673.43</v>
      </c>
      <c r="C123" s="30">
        <v>88673.43</v>
      </c>
      <c r="D123" s="23">
        <f>C123-B123</f>
        <v>0</v>
      </c>
      <c r="E123" s="23"/>
    </row>
    <row r="124" spans="1:7" x14ac:dyDescent="0.25">
      <c r="A124" s="22"/>
      <c r="B124" s="30"/>
      <c r="C124" s="30"/>
      <c r="D124" s="23"/>
      <c r="E124" s="23"/>
    </row>
    <row r="125" spans="1:7" x14ac:dyDescent="0.25">
      <c r="A125" s="22" t="s">
        <v>97</v>
      </c>
      <c r="B125" s="23">
        <v>0</v>
      </c>
      <c r="C125" s="23">
        <v>0</v>
      </c>
      <c r="D125" s="23"/>
      <c r="E125" s="23"/>
    </row>
    <row r="126" spans="1:7" x14ac:dyDescent="0.25">
      <c r="A126" s="22"/>
      <c r="B126" s="23"/>
      <c r="C126" s="23"/>
      <c r="D126" s="23"/>
      <c r="E126" s="23"/>
    </row>
    <row r="127" spans="1:7" x14ac:dyDescent="0.25">
      <c r="A127" s="22" t="s">
        <v>94</v>
      </c>
      <c r="B127" s="30">
        <v>-59893.67</v>
      </c>
      <c r="C127" s="30">
        <v>-59893.67</v>
      </c>
      <c r="D127" s="23">
        <f>C127-B127</f>
        <v>0</v>
      </c>
      <c r="E127" s="23"/>
    </row>
    <row r="128" spans="1:7" x14ac:dyDescent="0.25">
      <c r="A128" s="58"/>
      <c r="B128" s="25"/>
      <c r="C128" s="25"/>
      <c r="D128" s="25"/>
      <c r="E128" s="25"/>
    </row>
    <row r="129" spans="1:5" ht="16.5" customHeight="1" x14ac:dyDescent="0.25">
      <c r="B129" s="59">
        <f>B123+B127</f>
        <v>28779.759999999995</v>
      </c>
      <c r="C129" s="59">
        <f>C123+C127</f>
        <v>28779.759999999995</v>
      </c>
      <c r="D129" s="19">
        <f>SUM(D127:D128)</f>
        <v>0</v>
      </c>
      <c r="E129" s="56"/>
    </row>
    <row r="132" spans="1:5" ht="27" customHeight="1" x14ac:dyDescent="0.25">
      <c r="A132" s="18" t="s">
        <v>98</v>
      </c>
      <c r="B132" s="19" t="s">
        <v>6</v>
      </c>
    </row>
    <row r="133" spans="1:5" x14ac:dyDescent="0.25">
      <c r="A133" s="20" t="s">
        <v>99</v>
      </c>
      <c r="B133" s="21"/>
    </row>
    <row r="134" spans="1:5" x14ac:dyDescent="0.25">
      <c r="A134" s="22"/>
      <c r="B134" s="23"/>
    </row>
    <row r="135" spans="1:5" x14ac:dyDescent="0.25">
      <c r="A135" s="24"/>
      <c r="B135" s="25"/>
    </row>
    <row r="136" spans="1:5" ht="15" customHeight="1" x14ac:dyDescent="0.25">
      <c r="B136" s="19">
        <f>SUM(B134:B135)</f>
        <v>0</v>
      </c>
    </row>
    <row r="137" spans="1:5" x14ac:dyDescent="0.25">
      <c r="A137" s="3"/>
    </row>
    <row r="139" spans="1:5" ht="22.5" customHeight="1" x14ac:dyDescent="0.25">
      <c r="A139" s="61" t="s">
        <v>100</v>
      </c>
      <c r="B139" s="62" t="s">
        <v>6</v>
      </c>
      <c r="C139" s="63" t="s">
        <v>101</v>
      </c>
    </row>
    <row r="140" spans="1:5" x14ac:dyDescent="0.25">
      <c r="A140" s="64"/>
      <c r="B140" s="65"/>
      <c r="C140" s="66"/>
    </row>
    <row r="141" spans="1:5" x14ac:dyDescent="0.25">
      <c r="A141" s="67"/>
      <c r="B141" s="68"/>
      <c r="C141" s="68"/>
    </row>
    <row r="142" spans="1:5" x14ac:dyDescent="0.25">
      <c r="A142" s="67"/>
      <c r="B142" s="68"/>
      <c r="C142" s="68"/>
    </row>
    <row r="143" spans="1:5" ht="14.25" customHeight="1" x14ac:dyDescent="0.25">
      <c r="B143" s="19">
        <f>SUM(B142:B142)</f>
        <v>0</v>
      </c>
      <c r="C143" s="19"/>
    </row>
    <row r="145" spans="1:5" x14ac:dyDescent="0.25">
      <c r="A145" s="12" t="s">
        <v>102</v>
      </c>
    </row>
    <row r="146" spans="1:5" ht="20.25" customHeight="1" x14ac:dyDescent="0.25">
      <c r="A146" s="61" t="s">
        <v>103</v>
      </c>
      <c r="B146" s="69" t="s">
        <v>6</v>
      </c>
      <c r="C146" s="19" t="s">
        <v>19</v>
      </c>
      <c r="D146" s="19" t="s">
        <v>20</v>
      </c>
      <c r="E146" s="19" t="s">
        <v>21</v>
      </c>
    </row>
    <row r="147" spans="1:5" x14ac:dyDescent="0.25">
      <c r="A147" s="47" t="s">
        <v>104</v>
      </c>
      <c r="B147" s="70">
        <v>-65338</v>
      </c>
      <c r="C147" s="70">
        <v>-65338</v>
      </c>
      <c r="D147" s="21"/>
      <c r="E147" s="21"/>
    </row>
    <row r="148" spans="1:5" x14ac:dyDescent="0.25">
      <c r="A148" s="49" t="s">
        <v>105</v>
      </c>
      <c r="B148" s="71">
        <v>-164017.13</v>
      </c>
      <c r="C148" s="71">
        <v>-164017.13</v>
      </c>
      <c r="D148" s="23"/>
      <c r="E148" s="23"/>
    </row>
    <row r="149" spans="1:5" x14ac:dyDescent="0.25">
      <c r="A149" s="49" t="s">
        <v>106</v>
      </c>
      <c r="B149" s="71">
        <v>-97887.039999999994</v>
      </c>
      <c r="C149" s="71">
        <v>-97887.039999999994</v>
      </c>
      <c r="D149" s="23"/>
      <c r="E149" s="23"/>
    </row>
    <row r="150" spans="1:5" x14ac:dyDescent="0.25">
      <c r="A150" s="49" t="s">
        <v>107</v>
      </c>
      <c r="B150" s="71">
        <v>-100159.19</v>
      </c>
      <c r="C150" s="71">
        <v>-100159.19</v>
      </c>
      <c r="D150" s="23"/>
      <c r="E150" s="23"/>
    </row>
    <row r="151" spans="1:5" x14ac:dyDescent="0.25">
      <c r="A151" s="49" t="s">
        <v>108</v>
      </c>
      <c r="B151" s="71">
        <v>-311175.19</v>
      </c>
      <c r="C151" s="71">
        <v>-311175.19</v>
      </c>
      <c r="D151" s="23"/>
      <c r="E151" s="23"/>
    </row>
    <row r="152" spans="1:5" x14ac:dyDescent="0.25">
      <c r="A152" s="49" t="s">
        <v>109</v>
      </c>
      <c r="B152" s="71">
        <v>-73885.009999999995</v>
      </c>
      <c r="C152" s="71">
        <v>-73885.009999999995</v>
      </c>
      <c r="D152" s="23"/>
      <c r="E152" s="23"/>
    </row>
    <row r="153" spans="1:5" x14ac:dyDescent="0.25">
      <c r="A153" s="49" t="s">
        <v>110</v>
      </c>
      <c r="B153" s="71">
        <v>-7388.97</v>
      </c>
      <c r="C153" s="71">
        <v>-7388.97</v>
      </c>
      <c r="D153" s="23"/>
      <c r="E153" s="23"/>
    </row>
    <row r="154" spans="1:5" x14ac:dyDescent="0.25">
      <c r="A154" s="49" t="s">
        <v>111</v>
      </c>
      <c r="B154" s="71">
        <v>-68303.33</v>
      </c>
      <c r="C154" s="71">
        <v>-68303.33</v>
      </c>
      <c r="D154" s="23"/>
      <c r="E154" s="23"/>
    </row>
    <row r="155" spans="1:5" x14ac:dyDescent="0.25">
      <c r="A155" s="49" t="s">
        <v>112</v>
      </c>
      <c r="B155" s="71">
        <v>-66296.84</v>
      </c>
      <c r="C155" s="71">
        <v>-66296.84</v>
      </c>
      <c r="D155" s="23"/>
      <c r="E155" s="23"/>
    </row>
    <row r="156" spans="1:5" x14ac:dyDescent="0.25">
      <c r="A156" s="49" t="s">
        <v>113</v>
      </c>
      <c r="B156" s="71">
        <v>-3183.48</v>
      </c>
      <c r="C156" s="71">
        <v>-3183.48</v>
      </c>
      <c r="D156" s="23"/>
      <c r="E156" s="23"/>
    </row>
    <row r="157" spans="1:5" x14ac:dyDescent="0.25">
      <c r="A157" s="49" t="s">
        <v>114</v>
      </c>
      <c r="B157" s="71">
        <v>-2252.87</v>
      </c>
      <c r="C157" s="71">
        <v>-2252.87</v>
      </c>
      <c r="D157" s="23"/>
      <c r="E157" s="23"/>
    </row>
    <row r="158" spans="1:5" x14ac:dyDescent="0.25">
      <c r="A158" s="49" t="s">
        <v>115</v>
      </c>
      <c r="B158" s="71">
        <v>-38083</v>
      </c>
      <c r="C158" s="71">
        <v>-38083</v>
      </c>
      <c r="D158" s="23"/>
      <c r="E158" s="23"/>
    </row>
    <row r="159" spans="1:5" x14ac:dyDescent="0.25">
      <c r="A159" s="49" t="s">
        <v>116</v>
      </c>
      <c r="B159" s="71">
        <v>-1138.21</v>
      </c>
      <c r="C159" s="71">
        <v>-1138.21</v>
      </c>
      <c r="D159" s="23"/>
      <c r="E159" s="23"/>
    </row>
    <row r="160" spans="1:5" x14ac:dyDescent="0.25">
      <c r="A160" s="49" t="s">
        <v>117</v>
      </c>
      <c r="B160" s="71">
        <v>-4466.78</v>
      </c>
      <c r="C160" s="71">
        <v>-4466.78</v>
      </c>
      <c r="D160" s="23"/>
      <c r="E160" s="23"/>
    </row>
    <row r="161" spans="1:5" x14ac:dyDescent="0.25">
      <c r="A161" s="49" t="s">
        <v>118</v>
      </c>
      <c r="B161" s="71">
        <v>-17657.439999999999</v>
      </c>
      <c r="C161" s="71">
        <v>-17657.439999999999</v>
      </c>
      <c r="D161" s="23"/>
      <c r="E161" s="23"/>
    </row>
    <row r="162" spans="1:5" x14ac:dyDescent="0.25">
      <c r="A162" s="49" t="s">
        <v>119</v>
      </c>
      <c r="B162" s="71">
        <v>-4137482.29</v>
      </c>
      <c r="C162" s="71">
        <v>-4137482.29</v>
      </c>
      <c r="D162" s="23"/>
      <c r="E162" s="23"/>
    </row>
    <row r="163" spans="1:5" x14ac:dyDescent="0.25">
      <c r="A163" s="49" t="s">
        <v>120</v>
      </c>
      <c r="B163" s="71">
        <v>-399</v>
      </c>
      <c r="C163" s="71">
        <v>-399</v>
      </c>
      <c r="D163" s="23"/>
      <c r="E163" s="23"/>
    </row>
    <row r="164" spans="1:5" x14ac:dyDescent="0.25">
      <c r="A164" s="24"/>
      <c r="B164" s="25"/>
      <c r="C164" s="40"/>
      <c r="D164" s="25"/>
      <c r="E164" s="25"/>
    </row>
    <row r="165" spans="1:5" ht="16.5" customHeight="1" x14ac:dyDescent="0.25">
      <c r="B165" s="72">
        <f>SUM(B147:B164)</f>
        <v>-5159113.7699999996</v>
      </c>
      <c r="C165" s="72">
        <f>SUM(C147:C164)</f>
        <v>-5159113.7699999996</v>
      </c>
      <c r="D165" s="72">
        <f>SUM(D147:D164)</f>
        <v>0</v>
      </c>
      <c r="E165" s="72">
        <f>SUM(E147:E164)</f>
        <v>0</v>
      </c>
    </row>
    <row r="168" spans="1:5" ht="20.25" customHeight="1" x14ac:dyDescent="0.25">
      <c r="A168" s="61" t="s">
        <v>121</v>
      </c>
      <c r="B168" s="62" t="s">
        <v>6</v>
      </c>
      <c r="C168" s="19" t="s">
        <v>122</v>
      </c>
      <c r="D168" s="19" t="s">
        <v>101</v>
      </c>
    </row>
    <row r="169" spans="1:5" x14ac:dyDescent="0.25">
      <c r="A169" s="73" t="s">
        <v>123</v>
      </c>
      <c r="B169" s="74"/>
      <c r="C169" s="75"/>
      <c r="D169" s="76"/>
    </row>
    <row r="170" spans="1:5" x14ac:dyDescent="0.25">
      <c r="A170" s="77"/>
      <c r="B170" s="78"/>
      <c r="C170" s="79"/>
      <c r="D170" s="80"/>
    </row>
    <row r="171" spans="1:5" x14ac:dyDescent="0.25">
      <c r="A171" s="81"/>
      <c r="B171" s="82"/>
      <c r="C171" s="83"/>
      <c r="D171" s="84"/>
    </row>
    <row r="172" spans="1:5" ht="16.5" customHeight="1" x14ac:dyDescent="0.25">
      <c r="B172" s="19">
        <f>SUM(B170:B171)</f>
        <v>0</v>
      </c>
      <c r="C172" s="85"/>
      <c r="D172" s="86"/>
    </row>
    <row r="175" spans="1:5" ht="27.75" customHeight="1" x14ac:dyDescent="0.25">
      <c r="A175" s="61" t="s">
        <v>124</v>
      </c>
      <c r="B175" s="69" t="s">
        <v>6</v>
      </c>
      <c r="C175" s="19" t="s">
        <v>122</v>
      </c>
      <c r="D175" s="19" t="s">
        <v>101</v>
      </c>
    </row>
    <row r="176" spans="1:5" x14ac:dyDescent="0.25">
      <c r="A176" s="73" t="s">
        <v>125</v>
      </c>
      <c r="B176" s="30">
        <v>0</v>
      </c>
      <c r="C176" s="75"/>
      <c r="D176" s="76"/>
    </row>
    <row r="177" spans="1:4" x14ac:dyDescent="0.25">
      <c r="A177" s="77"/>
      <c r="B177" s="78"/>
      <c r="C177" s="79"/>
      <c r="D177" s="80"/>
    </row>
    <row r="178" spans="1:4" x14ac:dyDescent="0.25">
      <c r="A178" s="81"/>
      <c r="B178" s="82"/>
      <c r="C178" s="83"/>
      <c r="D178" s="84"/>
    </row>
    <row r="179" spans="1:4" ht="15" customHeight="1" x14ac:dyDescent="0.25">
      <c r="B179" s="19">
        <f>SUM(B177:B178)</f>
        <v>0</v>
      </c>
      <c r="C179" s="85"/>
      <c r="D179" s="86"/>
    </row>
    <row r="180" spans="1:4" x14ac:dyDescent="0.25">
      <c r="A180" s="3"/>
    </row>
    <row r="181" spans="1:4" ht="24" customHeight="1" x14ac:dyDescent="0.25">
      <c r="A181" s="61" t="s">
        <v>126</v>
      </c>
      <c r="B181" s="62" t="s">
        <v>6</v>
      </c>
      <c r="C181" s="19" t="s">
        <v>122</v>
      </c>
      <c r="D181" s="19" t="s">
        <v>101</v>
      </c>
    </row>
    <row r="182" spans="1:4" x14ac:dyDescent="0.25">
      <c r="A182" s="73" t="s">
        <v>127</v>
      </c>
      <c r="B182" s="74"/>
      <c r="C182" s="75"/>
      <c r="D182" s="76"/>
    </row>
    <row r="183" spans="1:4" x14ac:dyDescent="0.25">
      <c r="A183" s="77"/>
      <c r="B183" s="78"/>
      <c r="C183" s="79"/>
      <c r="D183" s="80"/>
    </row>
    <row r="184" spans="1:4" x14ac:dyDescent="0.25">
      <c r="A184" s="81"/>
      <c r="B184" s="82"/>
      <c r="C184" s="83"/>
      <c r="D184" s="84"/>
    </row>
    <row r="185" spans="1:4" ht="16.5" customHeight="1" x14ac:dyDescent="0.25">
      <c r="B185" s="19">
        <f>SUM(B183:B184)</f>
        <v>0</v>
      </c>
      <c r="C185" s="85"/>
      <c r="D185" s="86"/>
    </row>
    <row r="186" spans="1:4" ht="24" customHeight="1" x14ac:dyDescent="0.25">
      <c r="A186" s="61" t="s">
        <v>128</v>
      </c>
      <c r="B186" s="62" t="s">
        <v>6</v>
      </c>
      <c r="C186" s="87" t="s">
        <v>122</v>
      </c>
      <c r="D186" s="87" t="s">
        <v>33</v>
      </c>
    </row>
    <row r="187" spans="1:4" x14ac:dyDescent="0.25">
      <c r="A187" s="73" t="s">
        <v>129</v>
      </c>
      <c r="B187" s="21"/>
      <c r="C187" s="21">
        <v>0</v>
      </c>
      <c r="D187" s="21">
        <v>0</v>
      </c>
    </row>
    <row r="188" spans="1:4" x14ac:dyDescent="0.25">
      <c r="A188" s="22"/>
      <c r="B188" s="23"/>
      <c r="C188" s="23">
        <v>0</v>
      </c>
      <c r="D188" s="23">
        <v>0</v>
      </c>
    </row>
    <row r="189" spans="1:4" x14ac:dyDescent="0.25">
      <c r="A189" s="24"/>
      <c r="B189" s="88"/>
      <c r="C189" s="88">
        <v>0</v>
      </c>
      <c r="D189" s="88">
        <v>0</v>
      </c>
    </row>
    <row r="190" spans="1:4" ht="18.75" customHeight="1" x14ac:dyDescent="0.25">
      <c r="B190" s="19">
        <f>SUM(B188:B189)</f>
        <v>0</v>
      </c>
      <c r="C190" s="85"/>
      <c r="D190" s="86"/>
    </row>
    <row r="192" spans="1:4" x14ac:dyDescent="0.25">
      <c r="A192" s="12" t="s">
        <v>130</v>
      </c>
    </row>
    <row r="193" spans="1:4" x14ac:dyDescent="0.25">
      <c r="A193" s="12" t="s">
        <v>131</v>
      </c>
    </row>
    <row r="194" spans="1:4" ht="24" customHeight="1" x14ac:dyDescent="0.25">
      <c r="A194" s="89" t="s">
        <v>132</v>
      </c>
      <c r="B194" s="69" t="s">
        <v>6</v>
      </c>
      <c r="C194" s="19" t="s">
        <v>133</v>
      </c>
      <c r="D194" s="19" t="s">
        <v>33</v>
      </c>
    </row>
    <row r="195" spans="1:4" x14ac:dyDescent="0.25">
      <c r="A195" s="47" t="s">
        <v>134</v>
      </c>
      <c r="B195" s="23">
        <v>-52250</v>
      </c>
      <c r="C195" s="21"/>
      <c r="D195" s="21"/>
    </row>
    <row r="196" spans="1:4" x14ac:dyDescent="0.25">
      <c r="A196" s="49" t="s">
        <v>135</v>
      </c>
      <c r="B196" s="34">
        <v>-9690</v>
      </c>
      <c r="C196" s="23"/>
      <c r="D196" s="23"/>
    </row>
    <row r="197" spans="1:4" x14ac:dyDescent="0.25">
      <c r="A197" s="90" t="s">
        <v>136</v>
      </c>
      <c r="B197" s="91">
        <v>-12360</v>
      </c>
      <c r="C197" s="23"/>
      <c r="D197" s="23"/>
    </row>
    <row r="198" spans="1:4" x14ac:dyDescent="0.25">
      <c r="A198" s="90" t="s">
        <v>137</v>
      </c>
      <c r="B198" s="91">
        <v>-122220</v>
      </c>
      <c r="C198" s="23"/>
      <c r="D198" s="23"/>
    </row>
    <row r="199" spans="1:4" x14ac:dyDescent="0.25">
      <c r="A199" s="90" t="s">
        <v>138</v>
      </c>
      <c r="B199" s="91">
        <v>-195798.73</v>
      </c>
      <c r="C199" s="23"/>
      <c r="D199" s="23"/>
    </row>
    <row r="200" spans="1:4" x14ac:dyDescent="0.25">
      <c r="A200" s="90" t="s">
        <v>139</v>
      </c>
      <c r="B200" s="91">
        <v>-18000</v>
      </c>
      <c r="C200" s="23"/>
      <c r="D200" s="23"/>
    </row>
    <row r="201" spans="1:4" x14ac:dyDescent="0.25">
      <c r="A201" s="90" t="s">
        <v>140</v>
      </c>
      <c r="B201" s="91">
        <v>-218300</v>
      </c>
      <c r="C201" s="23"/>
      <c r="D201" s="23"/>
    </row>
    <row r="202" spans="1:4" x14ac:dyDescent="0.25">
      <c r="A202" s="90" t="s">
        <v>141</v>
      </c>
      <c r="B202" s="91">
        <v>-628618.73</v>
      </c>
      <c r="C202" s="23"/>
      <c r="D202" s="23"/>
    </row>
    <row r="203" spans="1:4" x14ac:dyDescent="0.25">
      <c r="A203" s="90" t="s">
        <v>142</v>
      </c>
      <c r="B203" s="91">
        <v>-628618.73</v>
      </c>
      <c r="C203" s="23"/>
      <c r="D203" s="23"/>
    </row>
    <row r="204" spans="1:4" x14ac:dyDescent="0.25">
      <c r="A204" s="90" t="s">
        <v>143</v>
      </c>
      <c r="B204" s="91">
        <v>-628618.73</v>
      </c>
      <c r="C204" s="23"/>
      <c r="D204" s="23"/>
    </row>
    <row r="205" spans="1:4" x14ac:dyDescent="0.25">
      <c r="A205" s="90" t="s">
        <v>144</v>
      </c>
      <c r="B205" s="91">
        <v>-10590376.15</v>
      </c>
      <c r="C205" s="23"/>
      <c r="D205" s="23"/>
    </row>
    <row r="206" spans="1:4" x14ac:dyDescent="0.25">
      <c r="A206" s="90" t="s">
        <v>145</v>
      </c>
      <c r="B206" s="91">
        <v>-416020.72</v>
      </c>
      <c r="C206" s="23"/>
      <c r="D206" s="23"/>
    </row>
    <row r="207" spans="1:4" x14ac:dyDescent="0.25">
      <c r="A207" s="90" t="s">
        <v>146</v>
      </c>
      <c r="B207" s="91">
        <v>-2696867.94</v>
      </c>
      <c r="C207" s="23"/>
      <c r="D207" s="23"/>
    </row>
    <row r="208" spans="1:4" x14ac:dyDescent="0.25">
      <c r="A208" s="90" t="s">
        <v>147</v>
      </c>
      <c r="B208" s="91">
        <v>-13703264.810000001</v>
      </c>
      <c r="C208" s="23"/>
      <c r="D208" s="23"/>
    </row>
    <row r="209" spans="1:4" x14ac:dyDescent="0.25">
      <c r="A209" s="90" t="s">
        <v>148</v>
      </c>
      <c r="B209" s="91">
        <v>-13703264.810000001</v>
      </c>
      <c r="C209" s="23"/>
      <c r="D209" s="23"/>
    </row>
    <row r="210" spans="1:4" x14ac:dyDescent="0.25">
      <c r="A210" s="90" t="s">
        <v>149</v>
      </c>
      <c r="B210" s="91">
        <v>-13703264.810000001</v>
      </c>
      <c r="C210" s="23"/>
      <c r="D210" s="23"/>
    </row>
    <row r="211" spans="1:4" ht="15.75" customHeight="1" x14ac:dyDescent="0.25">
      <c r="B211" s="92">
        <f>B204+B210</f>
        <v>-14331883.540000001</v>
      </c>
      <c r="C211" s="85"/>
      <c r="D211" s="86"/>
    </row>
    <row r="214" spans="1:4" ht="24.75" customHeight="1" x14ac:dyDescent="0.25">
      <c r="A214" s="89" t="s">
        <v>150</v>
      </c>
      <c r="B214" s="69" t="s">
        <v>6</v>
      </c>
      <c r="C214" s="19" t="s">
        <v>133</v>
      </c>
      <c r="D214" s="19" t="s">
        <v>33</v>
      </c>
    </row>
    <row r="215" spans="1:4" ht="20.25" customHeight="1" x14ac:dyDescent="0.25">
      <c r="A215" s="93" t="s">
        <v>151</v>
      </c>
      <c r="B215" s="91">
        <v>-124633.13</v>
      </c>
      <c r="C215" s="21"/>
      <c r="D215" s="21"/>
    </row>
    <row r="216" spans="1:4" x14ac:dyDescent="0.25">
      <c r="A216" s="24"/>
      <c r="B216" s="25"/>
      <c r="C216" s="25"/>
      <c r="D216" s="25"/>
    </row>
    <row r="217" spans="1:4" ht="16.5" customHeight="1" x14ac:dyDescent="0.25">
      <c r="B217" s="92">
        <f>B215+B216</f>
        <v>-124633.13</v>
      </c>
      <c r="C217" s="85"/>
      <c r="D217" s="86"/>
    </row>
    <row r="219" spans="1:4" x14ac:dyDescent="0.25">
      <c r="A219" s="12"/>
    </row>
    <row r="220" spans="1:4" x14ac:dyDescent="0.25">
      <c r="A220" s="12" t="s">
        <v>152</v>
      </c>
    </row>
    <row r="221" spans="1:4" ht="26.25" customHeight="1" x14ac:dyDescent="0.25">
      <c r="A221" s="89" t="s">
        <v>153</v>
      </c>
      <c r="B221" s="69" t="s">
        <v>6</v>
      </c>
      <c r="C221" s="19" t="s">
        <v>154</v>
      </c>
      <c r="D221" s="19" t="s">
        <v>155</v>
      </c>
    </row>
    <row r="222" spans="1:4" x14ac:dyDescent="0.25">
      <c r="A222" s="95" t="s">
        <v>156</v>
      </c>
      <c r="B222" s="30">
        <v>5017214.6399999997</v>
      </c>
      <c r="C222" s="96">
        <v>43.04</v>
      </c>
      <c r="D222" s="21">
        <v>0</v>
      </c>
    </row>
    <row r="223" spans="1:4" x14ac:dyDescent="0.25">
      <c r="A223" s="95" t="s">
        <v>157</v>
      </c>
      <c r="B223" s="30">
        <v>2108866.59</v>
      </c>
      <c r="C223" s="96">
        <v>18.09</v>
      </c>
      <c r="D223" s="23"/>
    </row>
    <row r="224" spans="1:4" x14ac:dyDescent="0.25">
      <c r="A224" s="95" t="s">
        <v>158</v>
      </c>
      <c r="B224" s="30">
        <v>469597.71</v>
      </c>
      <c r="C224" s="96">
        <v>4.03</v>
      </c>
      <c r="D224" s="23"/>
    </row>
    <row r="225" spans="1:4" x14ac:dyDescent="0.25">
      <c r="A225" s="95" t="s">
        <v>159</v>
      </c>
      <c r="B225" s="30">
        <v>284510.52</v>
      </c>
      <c r="C225" s="96">
        <v>2.44</v>
      </c>
      <c r="D225" s="23"/>
    </row>
    <row r="226" spans="1:4" x14ac:dyDescent="0.25">
      <c r="A226" s="95" t="s">
        <v>160</v>
      </c>
      <c r="B226" s="30">
        <v>292016.98</v>
      </c>
      <c r="C226" s="96">
        <v>2.5099999999999998</v>
      </c>
      <c r="D226" s="23"/>
    </row>
    <row r="227" spans="1:4" x14ac:dyDescent="0.25">
      <c r="A227" s="95" t="s">
        <v>161</v>
      </c>
      <c r="B227" s="30">
        <v>1274004.01</v>
      </c>
      <c r="C227" s="96">
        <v>10.93</v>
      </c>
      <c r="D227" s="23"/>
    </row>
    <row r="228" spans="1:4" x14ac:dyDescent="0.25">
      <c r="A228" s="95" t="s">
        <v>162</v>
      </c>
      <c r="B228" s="30">
        <v>77875.44</v>
      </c>
      <c r="C228" s="96">
        <v>0.67</v>
      </c>
      <c r="D228" s="23"/>
    </row>
    <row r="229" spans="1:4" x14ac:dyDescent="0.25">
      <c r="A229" s="95" t="s">
        <v>163</v>
      </c>
      <c r="B229" s="30">
        <v>14800.44</v>
      </c>
      <c r="C229" s="96">
        <v>0.13</v>
      </c>
      <c r="D229" s="23"/>
    </row>
    <row r="230" spans="1:4" x14ac:dyDescent="0.25">
      <c r="A230" s="95" t="s">
        <v>164</v>
      </c>
      <c r="B230" s="30">
        <v>27579.55</v>
      </c>
      <c r="C230" s="96">
        <v>0.24</v>
      </c>
      <c r="D230" s="23"/>
    </row>
    <row r="231" spans="1:4" x14ac:dyDescent="0.25">
      <c r="A231" s="95" t="s">
        <v>165</v>
      </c>
      <c r="B231" s="30">
        <v>899.14</v>
      </c>
      <c r="C231" s="96">
        <v>0.01</v>
      </c>
      <c r="D231" s="23"/>
    </row>
    <row r="232" spans="1:4" x14ac:dyDescent="0.25">
      <c r="A232" s="95" t="s">
        <v>166</v>
      </c>
      <c r="B232" s="30">
        <v>16961.2</v>
      </c>
      <c r="C232" s="96">
        <v>0.15</v>
      </c>
      <c r="D232" s="23"/>
    </row>
    <row r="233" spans="1:4" x14ac:dyDescent="0.25">
      <c r="A233" s="95" t="s">
        <v>167</v>
      </c>
      <c r="B233" s="30">
        <v>18072.8</v>
      </c>
      <c r="C233" s="96">
        <v>0.16</v>
      </c>
      <c r="D233" s="23"/>
    </row>
    <row r="234" spans="1:4" x14ac:dyDescent="0.25">
      <c r="A234" s="95" t="s">
        <v>168</v>
      </c>
      <c r="B234" s="30">
        <v>350</v>
      </c>
      <c r="C234" s="96">
        <v>0</v>
      </c>
      <c r="D234" s="23"/>
    </row>
    <row r="235" spans="1:4" x14ac:dyDescent="0.25">
      <c r="A235" s="95" t="s">
        <v>169</v>
      </c>
      <c r="B235" s="30">
        <v>10266.540000000001</v>
      </c>
      <c r="C235" s="96">
        <v>0.09</v>
      </c>
      <c r="D235" s="23"/>
    </row>
    <row r="236" spans="1:4" x14ac:dyDescent="0.25">
      <c r="A236" s="95" t="s">
        <v>170</v>
      </c>
      <c r="B236" s="30">
        <v>1700.8</v>
      </c>
      <c r="C236" s="96">
        <v>0.01</v>
      </c>
      <c r="D236" s="23"/>
    </row>
    <row r="237" spans="1:4" x14ac:dyDescent="0.25">
      <c r="A237" s="95" t="s">
        <v>171</v>
      </c>
      <c r="B237" s="30">
        <v>4525.8900000000003</v>
      </c>
      <c r="C237" s="96">
        <v>0.04</v>
      </c>
      <c r="D237" s="23"/>
    </row>
    <row r="238" spans="1:4" x14ac:dyDescent="0.25">
      <c r="A238" s="95" t="s">
        <v>172</v>
      </c>
      <c r="B238" s="30">
        <v>17132.04</v>
      </c>
      <c r="C238" s="96">
        <v>0.15</v>
      </c>
      <c r="D238" s="23"/>
    </row>
    <row r="239" spans="1:4" x14ac:dyDescent="0.25">
      <c r="A239" s="95" t="s">
        <v>173</v>
      </c>
      <c r="B239" s="30">
        <v>90500</v>
      </c>
      <c r="C239" s="96">
        <v>0.78</v>
      </c>
      <c r="D239" s="23"/>
    </row>
    <row r="240" spans="1:4" x14ac:dyDescent="0.25">
      <c r="A240" s="95" t="s">
        <v>174</v>
      </c>
      <c r="B240" s="30">
        <v>21738.400000000001</v>
      </c>
      <c r="C240" s="96">
        <v>0.19</v>
      </c>
      <c r="D240" s="23"/>
    </row>
    <row r="241" spans="1:4" x14ac:dyDescent="0.25">
      <c r="A241" s="95" t="s">
        <v>175</v>
      </c>
      <c r="B241" s="30">
        <v>6784.4</v>
      </c>
      <c r="C241" s="96">
        <v>0.06</v>
      </c>
      <c r="D241" s="23"/>
    </row>
    <row r="242" spans="1:4" x14ac:dyDescent="0.25">
      <c r="A242" s="95" t="s">
        <v>176</v>
      </c>
      <c r="B242" s="30">
        <v>420</v>
      </c>
      <c r="C242" s="96">
        <v>0</v>
      </c>
      <c r="D242" s="23"/>
    </row>
    <row r="243" spans="1:4" x14ac:dyDescent="0.25">
      <c r="A243" s="95" t="s">
        <v>177</v>
      </c>
      <c r="B243" s="30">
        <v>8973.9599999999991</v>
      </c>
      <c r="C243" s="96">
        <v>0.08</v>
      </c>
      <c r="D243" s="23"/>
    </row>
    <row r="244" spans="1:4" x14ac:dyDescent="0.25">
      <c r="A244" s="95" t="s">
        <v>178</v>
      </c>
      <c r="B244" s="30">
        <v>2439.6999999999998</v>
      </c>
      <c r="C244" s="96">
        <v>0.02</v>
      </c>
      <c r="D244" s="23"/>
    </row>
    <row r="245" spans="1:4" x14ac:dyDescent="0.25">
      <c r="A245" s="95" t="s">
        <v>179</v>
      </c>
      <c r="B245" s="30">
        <v>121140</v>
      </c>
      <c r="C245" s="96">
        <v>1.04</v>
      </c>
      <c r="D245" s="23"/>
    </row>
    <row r="246" spans="1:4" x14ac:dyDescent="0.25">
      <c r="A246" s="95" t="s">
        <v>180</v>
      </c>
      <c r="B246" s="30">
        <v>1664.2</v>
      </c>
      <c r="C246" s="96">
        <v>0.01</v>
      </c>
      <c r="D246" s="23"/>
    </row>
    <row r="247" spans="1:4" x14ac:dyDescent="0.25">
      <c r="A247" s="95" t="s">
        <v>181</v>
      </c>
      <c r="B247" s="30">
        <v>17224.36</v>
      </c>
      <c r="C247" s="96">
        <v>0.15</v>
      </c>
      <c r="D247" s="23"/>
    </row>
    <row r="248" spans="1:4" x14ac:dyDescent="0.25">
      <c r="A248" s="95" t="s">
        <v>182</v>
      </c>
      <c r="B248" s="30">
        <v>89092.32</v>
      </c>
      <c r="C248" s="96">
        <v>0.76</v>
      </c>
      <c r="D248" s="23"/>
    </row>
    <row r="249" spans="1:4" x14ac:dyDescent="0.25">
      <c r="A249" s="95" t="s">
        <v>183</v>
      </c>
      <c r="B249" s="30">
        <v>90027</v>
      </c>
      <c r="C249" s="96">
        <v>0.77</v>
      </c>
      <c r="D249" s="23"/>
    </row>
    <row r="250" spans="1:4" x14ac:dyDescent="0.25">
      <c r="A250" s="95" t="s">
        <v>184</v>
      </c>
      <c r="B250" s="30">
        <v>14776</v>
      </c>
      <c r="C250" s="96">
        <v>0.13</v>
      </c>
      <c r="D250" s="23"/>
    </row>
    <row r="251" spans="1:4" x14ac:dyDescent="0.25">
      <c r="A251" s="95" t="s">
        <v>185</v>
      </c>
      <c r="B251" s="30">
        <v>29062.98</v>
      </c>
      <c r="C251" s="96">
        <v>0.25</v>
      </c>
      <c r="D251" s="23"/>
    </row>
    <row r="252" spans="1:4" x14ac:dyDescent="0.25">
      <c r="A252" s="95" t="s">
        <v>186</v>
      </c>
      <c r="B252" s="30">
        <v>366792</v>
      </c>
      <c r="C252" s="96">
        <v>3.15</v>
      </c>
      <c r="D252" s="23"/>
    </row>
    <row r="253" spans="1:4" x14ac:dyDescent="0.25">
      <c r="A253" s="95" t="s">
        <v>187</v>
      </c>
      <c r="B253" s="30">
        <v>11183.07</v>
      </c>
      <c r="C253" s="96">
        <v>0.1</v>
      </c>
      <c r="D253" s="23"/>
    </row>
    <row r="254" spans="1:4" x14ac:dyDescent="0.25">
      <c r="A254" s="95" t="s">
        <v>188</v>
      </c>
      <c r="B254" s="30">
        <v>12343.95</v>
      </c>
      <c r="C254" s="96">
        <v>0.11</v>
      </c>
      <c r="D254" s="23"/>
    </row>
    <row r="255" spans="1:4" x14ac:dyDescent="0.25">
      <c r="A255" s="95" t="s">
        <v>189</v>
      </c>
      <c r="B255" s="30">
        <v>29992.77</v>
      </c>
      <c r="C255" s="96">
        <v>0.26</v>
      </c>
      <c r="D255" s="23"/>
    </row>
    <row r="256" spans="1:4" x14ac:dyDescent="0.25">
      <c r="A256" s="95" t="s">
        <v>190</v>
      </c>
      <c r="B256" s="30">
        <v>28646.720000000001</v>
      </c>
      <c r="C256" s="96">
        <v>0.25</v>
      </c>
      <c r="D256" s="23"/>
    </row>
    <row r="257" spans="1:6" x14ac:dyDescent="0.25">
      <c r="A257" s="95" t="s">
        <v>191</v>
      </c>
      <c r="B257" s="30">
        <v>236720.2</v>
      </c>
      <c r="C257" s="96">
        <v>2.0299999999999998</v>
      </c>
      <c r="D257" s="23"/>
    </row>
    <row r="258" spans="1:6" x14ac:dyDescent="0.25">
      <c r="A258" s="95" t="s">
        <v>192</v>
      </c>
      <c r="B258" s="30">
        <v>36390.879999999997</v>
      </c>
      <c r="C258" s="96">
        <v>0.31</v>
      </c>
      <c r="D258" s="23"/>
    </row>
    <row r="259" spans="1:6" x14ac:dyDescent="0.25">
      <c r="A259" s="95" t="s">
        <v>193</v>
      </c>
      <c r="B259" s="30">
        <v>26504.68</v>
      </c>
      <c r="C259" s="96">
        <v>0.23</v>
      </c>
      <c r="D259" s="23"/>
    </row>
    <row r="260" spans="1:6" x14ac:dyDescent="0.25">
      <c r="A260" s="95" t="s">
        <v>194</v>
      </c>
      <c r="B260" s="30">
        <v>46522.75</v>
      </c>
      <c r="C260" s="96">
        <v>0.4</v>
      </c>
      <c r="D260" s="23"/>
    </row>
    <row r="261" spans="1:6" x14ac:dyDescent="0.25">
      <c r="A261" s="95" t="s">
        <v>195</v>
      </c>
      <c r="B261" s="30">
        <v>317</v>
      </c>
      <c r="C261" s="96">
        <v>0</v>
      </c>
      <c r="D261" s="23"/>
    </row>
    <row r="262" spans="1:6" x14ac:dyDescent="0.25">
      <c r="A262" s="95" t="s">
        <v>196</v>
      </c>
      <c r="B262" s="30">
        <v>2572</v>
      </c>
      <c r="C262" s="96">
        <v>0.02</v>
      </c>
      <c r="D262" s="23"/>
    </row>
    <row r="263" spans="1:6" x14ac:dyDescent="0.25">
      <c r="A263" s="95" t="s">
        <v>197</v>
      </c>
      <c r="B263" s="30">
        <v>218305.61</v>
      </c>
      <c r="C263" s="96">
        <v>1.87</v>
      </c>
      <c r="D263" s="23"/>
    </row>
    <row r="264" spans="1:6" x14ac:dyDescent="0.25">
      <c r="A264" s="95" t="s">
        <v>198</v>
      </c>
      <c r="B264" s="30">
        <v>17800</v>
      </c>
      <c r="C264" s="96">
        <v>0.15</v>
      </c>
      <c r="D264" s="23"/>
    </row>
    <row r="265" spans="1:6" x14ac:dyDescent="0.25">
      <c r="A265" s="95" t="s">
        <v>199</v>
      </c>
      <c r="B265" s="30">
        <v>599</v>
      </c>
      <c r="C265" s="96">
        <v>0.01</v>
      </c>
      <c r="D265" s="23"/>
    </row>
    <row r="266" spans="1:6" x14ac:dyDescent="0.25">
      <c r="A266" s="95" t="s">
        <v>200</v>
      </c>
      <c r="B266" s="30">
        <v>115413</v>
      </c>
      <c r="C266" s="96">
        <v>0.99</v>
      </c>
      <c r="D266" s="23"/>
    </row>
    <row r="267" spans="1:6" x14ac:dyDescent="0.25">
      <c r="A267" s="95" t="s">
        <v>201</v>
      </c>
      <c r="B267" s="30">
        <v>185398.73</v>
      </c>
      <c r="C267" s="96">
        <v>1.59</v>
      </c>
      <c r="D267" s="23"/>
    </row>
    <row r="268" spans="1:6" x14ac:dyDescent="0.25">
      <c r="A268" s="95" t="s">
        <v>202</v>
      </c>
      <c r="B268" s="30">
        <v>191410.48</v>
      </c>
      <c r="C268" s="96">
        <v>1.64</v>
      </c>
      <c r="D268" s="23"/>
    </row>
    <row r="269" spans="1:6" ht="15.75" customHeight="1" x14ac:dyDescent="0.25">
      <c r="B269" s="72">
        <f>SUM(B222:B268)</f>
        <v>11657130.449999999</v>
      </c>
      <c r="C269" s="59" t="s">
        <v>203</v>
      </c>
      <c r="D269" s="19"/>
    </row>
    <row r="271" spans="1:6" x14ac:dyDescent="0.25">
      <c r="A271" s="12" t="s">
        <v>204</v>
      </c>
    </row>
    <row r="272" spans="1:6" ht="28.5" customHeight="1" x14ac:dyDescent="0.25">
      <c r="A272" s="61" t="s">
        <v>205</v>
      </c>
      <c r="B272" s="62" t="s">
        <v>41</v>
      </c>
      <c r="C272" s="19" t="s">
        <v>42</v>
      </c>
      <c r="D272" s="87" t="s">
        <v>206</v>
      </c>
      <c r="E272" s="98" t="s">
        <v>7</v>
      </c>
      <c r="F272" s="62" t="s">
        <v>122</v>
      </c>
    </row>
    <row r="273" spans="1:6" x14ac:dyDescent="0.25">
      <c r="A273" s="47" t="s">
        <v>207</v>
      </c>
      <c r="B273" s="21">
        <v>21374.59</v>
      </c>
      <c r="C273" s="21">
        <v>21374.59</v>
      </c>
      <c r="D273" s="21">
        <f>C273-B273</f>
        <v>0</v>
      </c>
      <c r="E273" s="21">
        <v>0</v>
      </c>
      <c r="F273" s="99">
        <v>0</v>
      </c>
    </row>
    <row r="274" spans="1:6" x14ac:dyDescent="0.25">
      <c r="A274" s="49" t="s">
        <v>208</v>
      </c>
      <c r="B274" s="23">
        <v>-30000</v>
      </c>
      <c r="C274" s="23">
        <v>0</v>
      </c>
      <c r="D274" s="23">
        <f>C274-B274</f>
        <v>30000</v>
      </c>
      <c r="E274" s="23"/>
      <c r="F274" s="37"/>
    </row>
    <row r="275" spans="1:6" x14ac:dyDescent="0.25">
      <c r="A275" s="49" t="s">
        <v>209</v>
      </c>
      <c r="B275" s="23">
        <v>-96922554.609999999</v>
      </c>
      <c r="C275" s="23">
        <v>-96922554.609999999</v>
      </c>
      <c r="D275" s="23">
        <f t="shared" ref="D275:D286" si="2">C275-B275</f>
        <v>0</v>
      </c>
      <c r="E275" s="23"/>
      <c r="F275" s="37"/>
    </row>
    <row r="276" spans="1:6" x14ac:dyDescent="0.25">
      <c r="A276" s="49" t="s">
        <v>210</v>
      </c>
      <c r="B276" s="23">
        <v>-23719542.530000001</v>
      </c>
      <c r="C276" s="23">
        <v>-23719542.530000001</v>
      </c>
      <c r="D276" s="23">
        <f t="shared" si="2"/>
        <v>0</v>
      </c>
      <c r="E276" s="23"/>
      <c r="F276" s="37"/>
    </row>
    <row r="277" spans="1:6" x14ac:dyDescent="0.25">
      <c r="A277" s="49" t="s">
        <v>211</v>
      </c>
      <c r="B277" s="23">
        <v>-578389.13</v>
      </c>
      <c r="C277" s="23">
        <v>-578389.13</v>
      </c>
      <c r="D277" s="23">
        <f t="shared" si="2"/>
        <v>0</v>
      </c>
      <c r="E277" s="23"/>
      <c r="F277" s="37"/>
    </row>
    <row r="278" spans="1:6" x14ac:dyDescent="0.25">
      <c r="A278" s="49" t="s">
        <v>212</v>
      </c>
      <c r="B278" s="23">
        <v>-2623728.62</v>
      </c>
      <c r="C278" s="23">
        <v>-2623728.62</v>
      </c>
      <c r="D278" s="23">
        <f t="shared" si="2"/>
        <v>0</v>
      </c>
      <c r="E278" s="23"/>
      <c r="F278" s="37"/>
    </row>
    <row r="279" spans="1:6" x14ac:dyDescent="0.25">
      <c r="A279" s="49" t="s">
        <v>213</v>
      </c>
      <c r="B279" s="23">
        <v>-1441113.13</v>
      </c>
      <c r="C279" s="23">
        <v>-1441113.13</v>
      </c>
      <c r="D279" s="23">
        <f t="shared" si="2"/>
        <v>0</v>
      </c>
      <c r="E279" s="23"/>
      <c r="F279" s="37"/>
    </row>
    <row r="280" spans="1:6" x14ac:dyDescent="0.25">
      <c r="A280" s="49" t="s">
        <v>214</v>
      </c>
      <c r="B280" s="23">
        <v>-2805934.89</v>
      </c>
      <c r="C280" s="23">
        <v>-2835934.89</v>
      </c>
      <c r="D280" s="23">
        <f t="shared" si="2"/>
        <v>-30000</v>
      </c>
      <c r="E280" s="23"/>
      <c r="F280" s="37"/>
    </row>
    <row r="281" spans="1:6" x14ac:dyDescent="0.25">
      <c r="A281" s="49" t="s">
        <v>215</v>
      </c>
      <c r="B281" s="23">
        <v>-3797463.44</v>
      </c>
      <c r="C281" s="23">
        <v>-3797463.44</v>
      </c>
      <c r="D281" s="23">
        <f t="shared" si="2"/>
        <v>0</v>
      </c>
      <c r="E281" s="23"/>
      <c r="F281" s="37"/>
    </row>
    <row r="282" spans="1:6" x14ac:dyDescent="0.25">
      <c r="A282" s="49" t="s">
        <v>216</v>
      </c>
      <c r="B282" s="23">
        <v>-2855982.34</v>
      </c>
      <c r="C282" s="23">
        <v>-2855982.34</v>
      </c>
      <c r="D282" s="23">
        <f t="shared" si="2"/>
        <v>0</v>
      </c>
      <c r="E282" s="23"/>
      <c r="F282" s="37"/>
    </row>
    <row r="283" spans="1:6" x14ac:dyDescent="0.25">
      <c r="A283" s="49" t="s">
        <v>217</v>
      </c>
      <c r="B283" s="23">
        <v>96574.21</v>
      </c>
      <c r="C283" s="23">
        <v>96574.21</v>
      </c>
      <c r="D283" s="23">
        <f t="shared" si="2"/>
        <v>0</v>
      </c>
      <c r="E283" s="23"/>
      <c r="F283" s="37"/>
    </row>
    <row r="284" spans="1:6" x14ac:dyDescent="0.25">
      <c r="A284" s="49" t="s">
        <v>218</v>
      </c>
      <c r="B284" s="23">
        <v>4926067.33</v>
      </c>
      <c r="C284" s="23">
        <v>4926067.33</v>
      </c>
      <c r="D284" s="23">
        <f t="shared" si="2"/>
        <v>0</v>
      </c>
      <c r="E284" s="23"/>
      <c r="F284" s="37"/>
    </row>
    <row r="285" spans="1:6" x14ac:dyDescent="0.25">
      <c r="A285" s="49" t="s">
        <v>219</v>
      </c>
      <c r="B285" s="23">
        <v>-1321604.8700000001</v>
      </c>
      <c r="C285" s="23">
        <v>-1321604.8700000001</v>
      </c>
      <c r="D285" s="23">
        <f t="shared" si="2"/>
        <v>0</v>
      </c>
      <c r="E285" s="23"/>
      <c r="F285" s="37"/>
    </row>
    <row r="286" spans="1:6" x14ac:dyDescent="0.25">
      <c r="A286" s="49" t="s">
        <v>220</v>
      </c>
      <c r="B286" s="23">
        <v>-188921.55</v>
      </c>
      <c r="C286" s="23">
        <v>-188921.55</v>
      </c>
      <c r="D286" s="23">
        <f t="shared" si="2"/>
        <v>0</v>
      </c>
      <c r="E286" s="23"/>
      <c r="F286" s="37"/>
    </row>
    <row r="287" spans="1:6" x14ac:dyDescent="0.25">
      <c r="A287" s="24"/>
      <c r="B287" s="23"/>
      <c r="C287" s="23"/>
      <c r="D287" s="23"/>
      <c r="E287" s="23"/>
      <c r="F287" s="37"/>
    </row>
    <row r="288" spans="1:6" ht="19.5" customHeight="1" x14ac:dyDescent="0.25">
      <c r="B288" s="92">
        <f>SUM(B273:B287)</f>
        <v>-131241218.97999999</v>
      </c>
      <c r="C288" s="92">
        <f>SUM(C273:C287)</f>
        <v>-131241218.97999999</v>
      </c>
      <c r="D288" s="92">
        <f>SUM(D273:D287)</f>
        <v>0</v>
      </c>
      <c r="E288" s="45"/>
      <c r="F288" s="46"/>
    </row>
    <row r="291" spans="1:5" ht="27" customHeight="1" x14ac:dyDescent="0.25">
      <c r="A291" s="89" t="s">
        <v>221</v>
      </c>
      <c r="B291" s="69" t="s">
        <v>41</v>
      </c>
      <c r="C291" s="19" t="s">
        <v>42</v>
      </c>
      <c r="D291" s="19" t="s">
        <v>206</v>
      </c>
      <c r="E291" s="100" t="s">
        <v>122</v>
      </c>
    </row>
    <row r="292" spans="1:5" x14ac:dyDescent="0.25">
      <c r="A292" s="101" t="s">
        <v>222</v>
      </c>
      <c r="B292" s="21">
        <v>3904371.73</v>
      </c>
      <c r="C292" s="21">
        <v>-2799386.22</v>
      </c>
      <c r="D292" s="23">
        <f t="shared" ref="D292:D306" si="3">C292-B292</f>
        <v>-6703757.9500000002</v>
      </c>
      <c r="E292" s="21"/>
    </row>
    <row r="293" spans="1:5" x14ac:dyDescent="0.25">
      <c r="A293" s="95" t="s">
        <v>223</v>
      </c>
      <c r="B293" s="23">
        <v>-30418.19</v>
      </c>
      <c r="C293" s="23">
        <v>-30418.19</v>
      </c>
      <c r="D293" s="23">
        <f t="shared" si="3"/>
        <v>0</v>
      </c>
      <c r="E293" s="23"/>
    </row>
    <row r="294" spans="1:5" x14ac:dyDescent="0.25">
      <c r="A294" s="95" t="s">
        <v>224</v>
      </c>
      <c r="B294" s="23">
        <v>9555687.7400000002</v>
      </c>
      <c r="C294" s="23">
        <v>9555687.7400000002</v>
      </c>
      <c r="D294" s="23">
        <f t="shared" si="3"/>
        <v>0</v>
      </c>
      <c r="E294" s="23"/>
    </row>
    <row r="295" spans="1:5" x14ac:dyDescent="0.25">
      <c r="A295" s="95" t="s">
        <v>225</v>
      </c>
      <c r="B295" s="23">
        <v>7870532.1699999999</v>
      </c>
      <c r="C295" s="23">
        <v>7870532.1699999999</v>
      </c>
      <c r="D295" s="23">
        <f t="shared" si="3"/>
        <v>0</v>
      </c>
      <c r="E295" s="23"/>
    </row>
    <row r="296" spans="1:5" x14ac:dyDescent="0.25">
      <c r="A296" s="95" t="s">
        <v>226</v>
      </c>
      <c r="B296" s="23">
        <v>6325242.6500000004</v>
      </c>
      <c r="C296" s="23">
        <v>6325242.6500000004</v>
      </c>
      <c r="D296" s="23">
        <f t="shared" si="3"/>
        <v>0</v>
      </c>
      <c r="E296" s="23"/>
    </row>
    <row r="297" spans="1:5" x14ac:dyDescent="0.25">
      <c r="A297" s="95" t="s">
        <v>227</v>
      </c>
      <c r="B297" s="23">
        <v>14004518.77</v>
      </c>
      <c r="C297" s="23">
        <v>14004518.77</v>
      </c>
      <c r="D297" s="23">
        <f t="shared" si="3"/>
        <v>0</v>
      </c>
      <c r="E297" s="23"/>
    </row>
    <row r="298" spans="1:5" x14ac:dyDescent="0.25">
      <c r="A298" s="95" t="s">
        <v>228</v>
      </c>
      <c r="B298" s="23">
        <v>743959.54</v>
      </c>
      <c r="C298" s="23">
        <v>743959.54</v>
      </c>
      <c r="D298" s="23">
        <f t="shared" si="3"/>
        <v>0</v>
      </c>
      <c r="E298" s="23"/>
    </row>
    <row r="299" spans="1:5" x14ac:dyDescent="0.25">
      <c r="A299" s="95" t="s">
        <v>229</v>
      </c>
      <c r="B299" s="23">
        <v>12072233.859999999</v>
      </c>
      <c r="C299" s="23">
        <v>12072233.859999999</v>
      </c>
      <c r="D299" s="23">
        <f t="shared" si="3"/>
        <v>0</v>
      </c>
      <c r="E299" s="23"/>
    </row>
    <row r="300" spans="1:5" x14ac:dyDescent="0.25">
      <c r="A300" s="95" t="s">
        <v>230</v>
      </c>
      <c r="B300" s="23">
        <v>5688352</v>
      </c>
      <c r="C300" s="23">
        <v>5688352</v>
      </c>
      <c r="D300" s="23">
        <f t="shared" si="3"/>
        <v>0</v>
      </c>
      <c r="E300" s="23"/>
    </row>
    <row r="301" spans="1:5" x14ac:dyDescent="0.25">
      <c r="A301" s="95" t="s">
        <v>231</v>
      </c>
      <c r="B301" s="23">
        <v>5845416.9500000002</v>
      </c>
      <c r="C301" s="23">
        <v>5911934.0099999998</v>
      </c>
      <c r="D301" s="23">
        <f t="shared" si="3"/>
        <v>66517.05999999959</v>
      </c>
      <c r="E301" s="23"/>
    </row>
    <row r="302" spans="1:5" x14ac:dyDescent="0.25">
      <c r="A302" s="95" t="s">
        <v>232</v>
      </c>
      <c r="B302" s="23"/>
      <c r="C302" s="23">
        <v>4581310.43</v>
      </c>
      <c r="D302" s="23">
        <f t="shared" si="3"/>
        <v>4581310.43</v>
      </c>
      <c r="E302" s="23"/>
    </row>
    <row r="303" spans="1:5" x14ac:dyDescent="0.25">
      <c r="A303" s="95" t="s">
        <v>233</v>
      </c>
      <c r="B303" s="23">
        <v>-3030412.59</v>
      </c>
      <c r="C303" s="23">
        <v>-3296991.52</v>
      </c>
      <c r="D303" s="23">
        <f t="shared" si="3"/>
        <v>-266578.93000000017</v>
      </c>
      <c r="E303" s="23"/>
    </row>
    <row r="304" spans="1:5" x14ac:dyDescent="0.25">
      <c r="A304" s="95" t="s">
        <v>234</v>
      </c>
      <c r="B304" s="23">
        <v>-17287781.260000002</v>
      </c>
      <c r="C304" s="23">
        <v>-17318120.739999998</v>
      </c>
      <c r="D304" s="23">
        <f t="shared" si="3"/>
        <v>-30339.479999996722</v>
      </c>
      <c r="E304" s="23"/>
    </row>
    <row r="305" spans="1:5" x14ac:dyDescent="0.25">
      <c r="A305" s="95" t="s">
        <v>235</v>
      </c>
      <c r="B305" s="23">
        <v>-3819726.8</v>
      </c>
      <c r="C305" s="23">
        <v>-3819726.8</v>
      </c>
      <c r="D305" s="23">
        <f t="shared" si="3"/>
        <v>0</v>
      </c>
      <c r="E305" s="23"/>
    </row>
    <row r="306" spans="1:5" x14ac:dyDescent="0.25">
      <c r="A306" s="95" t="s">
        <v>236</v>
      </c>
      <c r="B306" s="23">
        <v>-17104865.5</v>
      </c>
      <c r="C306" s="23">
        <v>-17104865.5</v>
      </c>
      <c r="D306" s="23">
        <f t="shared" si="3"/>
        <v>0</v>
      </c>
      <c r="E306" s="23"/>
    </row>
    <row r="307" spans="1:5" x14ac:dyDescent="0.25">
      <c r="A307" s="95" t="s">
        <v>237</v>
      </c>
      <c r="B307" s="23">
        <v>-2469700.42</v>
      </c>
      <c r="C307" s="23">
        <v>-2469700.42</v>
      </c>
      <c r="D307" s="23">
        <f>C307-B307</f>
        <v>0</v>
      </c>
      <c r="E307" s="23"/>
    </row>
    <row r="308" spans="1:5" x14ac:dyDescent="0.25">
      <c r="A308" s="95" t="s">
        <v>238</v>
      </c>
      <c r="B308" s="23">
        <v>-546832.87</v>
      </c>
      <c r="C308" s="23">
        <v>-546832.87</v>
      </c>
      <c r="D308" s="23">
        <f>C308-B308</f>
        <v>0</v>
      </c>
      <c r="E308" s="23"/>
    </row>
    <row r="309" spans="1:5" x14ac:dyDescent="0.25">
      <c r="A309" s="95" t="s">
        <v>239</v>
      </c>
      <c r="B309" s="23">
        <v>-53344.54</v>
      </c>
      <c r="C309" s="23">
        <v>-53344.54</v>
      </c>
      <c r="D309" s="23">
        <f>C309-B309</f>
        <v>0</v>
      </c>
      <c r="E309" s="23"/>
    </row>
    <row r="310" spans="1:5" x14ac:dyDescent="0.25">
      <c r="A310" s="95" t="s">
        <v>240</v>
      </c>
      <c r="B310" s="23">
        <v>-48000</v>
      </c>
      <c r="C310" s="23">
        <v>-48000</v>
      </c>
      <c r="D310" s="23">
        <f>C310-B310</f>
        <v>0</v>
      </c>
      <c r="E310" s="23"/>
    </row>
    <row r="311" spans="1:5" x14ac:dyDescent="0.25">
      <c r="A311" s="95" t="s">
        <v>241</v>
      </c>
      <c r="B311" s="23"/>
      <c r="C311" s="23">
        <v>-441564.95</v>
      </c>
      <c r="D311" s="23">
        <f>C311-B311</f>
        <v>-441564.95</v>
      </c>
      <c r="E311" s="23"/>
    </row>
    <row r="312" spans="1:5" x14ac:dyDescent="0.25">
      <c r="A312" s="95" t="s">
        <v>242</v>
      </c>
      <c r="B312" s="23">
        <v>17714861.510000002</v>
      </c>
      <c r="C312" s="23">
        <v>21624205.640000001</v>
      </c>
      <c r="D312" s="23"/>
      <c r="E312" s="23"/>
    </row>
    <row r="313" spans="1:5" x14ac:dyDescent="0.25">
      <c r="A313" s="24"/>
      <c r="B313" s="23"/>
      <c r="C313" s="23"/>
      <c r="D313" s="23"/>
      <c r="E313" s="23"/>
    </row>
    <row r="314" spans="1:5" ht="20.25" customHeight="1" x14ac:dyDescent="0.25">
      <c r="B314" s="92">
        <f>SUM(B292:B311)</f>
        <v>21619233.240000006</v>
      </c>
      <c r="C314" s="92">
        <f>SUM(C292:C311)</f>
        <v>18824819.420000002</v>
      </c>
      <c r="D314" s="92">
        <f>SUM(D292:D311)</f>
        <v>-2794413.819999998</v>
      </c>
      <c r="E314" s="102"/>
    </row>
    <row r="317" spans="1:5" x14ac:dyDescent="0.25">
      <c r="A317" s="12" t="s">
        <v>243</v>
      </c>
    </row>
    <row r="318" spans="1:5" ht="30.75" customHeight="1" x14ac:dyDescent="0.25">
      <c r="A318" s="89" t="s">
        <v>244</v>
      </c>
      <c r="B318" s="69" t="s">
        <v>41</v>
      </c>
      <c r="C318" s="19" t="s">
        <v>42</v>
      </c>
      <c r="D318" s="19" t="s">
        <v>43</v>
      </c>
    </row>
    <row r="319" spans="1:5" x14ac:dyDescent="0.25">
      <c r="A319" s="90" t="s">
        <v>245</v>
      </c>
      <c r="B319" s="30">
        <v>12000</v>
      </c>
      <c r="C319" s="94">
        <v>12000</v>
      </c>
      <c r="D319" s="30">
        <f t="shared" ref="D319:D334" si="4">C319-B319</f>
        <v>0</v>
      </c>
    </row>
    <row r="320" spans="1:5" x14ac:dyDescent="0.25">
      <c r="A320" s="90" t="s">
        <v>246</v>
      </c>
      <c r="B320" s="30">
        <v>12000</v>
      </c>
      <c r="C320" s="94">
        <v>12000</v>
      </c>
      <c r="D320" s="30">
        <f t="shared" si="4"/>
        <v>0</v>
      </c>
    </row>
    <row r="321" spans="1:4" x14ac:dyDescent="0.25">
      <c r="A321" s="90" t="s">
        <v>247</v>
      </c>
      <c r="B321" s="30">
        <v>13564.75</v>
      </c>
      <c r="C321" s="94">
        <v>14189.27</v>
      </c>
      <c r="D321" s="30">
        <f t="shared" si="4"/>
        <v>624.52000000000044</v>
      </c>
    </row>
    <row r="322" spans="1:4" x14ac:dyDescent="0.25">
      <c r="A322" s="90" t="s">
        <v>248</v>
      </c>
      <c r="B322" s="30">
        <v>1446007.01</v>
      </c>
      <c r="C322" s="94">
        <v>1407707.96</v>
      </c>
      <c r="D322" s="30">
        <f t="shared" si="4"/>
        <v>-38299.050000000047</v>
      </c>
    </row>
    <row r="323" spans="1:4" x14ac:dyDescent="0.25">
      <c r="A323" s="90" t="s">
        <v>249</v>
      </c>
      <c r="B323" s="30">
        <v>412946.87</v>
      </c>
      <c r="C323" s="94">
        <v>403921.83</v>
      </c>
      <c r="D323" s="30">
        <f t="shared" si="4"/>
        <v>-9025.039999999979</v>
      </c>
    </row>
    <row r="324" spans="1:4" x14ac:dyDescent="0.25">
      <c r="A324" s="90" t="s">
        <v>250</v>
      </c>
      <c r="B324" s="30">
        <v>482652.22</v>
      </c>
      <c r="C324" s="3">
        <v>1242585.97</v>
      </c>
      <c r="D324" s="30">
        <f t="shared" si="4"/>
        <v>759933.75</v>
      </c>
    </row>
    <row r="325" spans="1:4" x14ac:dyDescent="0.25">
      <c r="A325" s="90" t="s">
        <v>251</v>
      </c>
      <c r="B325" s="30">
        <v>107930.65</v>
      </c>
      <c r="C325" s="94">
        <v>107930.65</v>
      </c>
      <c r="D325" s="30">
        <f t="shared" si="4"/>
        <v>0</v>
      </c>
    </row>
    <row r="326" spans="1:4" x14ac:dyDescent="0.25">
      <c r="A326" s="90" t="s">
        <v>252</v>
      </c>
      <c r="B326" s="30">
        <v>65016.03</v>
      </c>
      <c r="C326" s="3">
        <v>80776.03</v>
      </c>
      <c r="D326" s="30">
        <f t="shared" si="4"/>
        <v>15760</v>
      </c>
    </row>
    <row r="327" spans="1:4" x14ac:dyDescent="0.25">
      <c r="A327" s="90" t="s">
        <v>253</v>
      </c>
      <c r="B327" s="30">
        <v>14477.24</v>
      </c>
      <c r="C327" s="94"/>
      <c r="D327" s="30">
        <f t="shared" si="4"/>
        <v>-14477.24</v>
      </c>
    </row>
    <row r="328" spans="1:4" x14ac:dyDescent="0.25">
      <c r="A328" s="90" t="s">
        <v>254</v>
      </c>
      <c r="B328" s="30">
        <v>1735231.88</v>
      </c>
      <c r="C328" s="94">
        <v>65338</v>
      </c>
      <c r="D328" s="30">
        <f t="shared" si="4"/>
        <v>-1669893.88</v>
      </c>
    </row>
    <row r="329" spans="1:4" x14ac:dyDescent="0.25">
      <c r="A329" s="90" t="s">
        <v>255</v>
      </c>
      <c r="B329" s="30">
        <v>1191764.19</v>
      </c>
      <c r="C329" s="94">
        <v>1191764.19</v>
      </c>
      <c r="D329" s="30">
        <f t="shared" si="4"/>
        <v>0</v>
      </c>
    </row>
    <row r="330" spans="1:4" x14ac:dyDescent="0.25">
      <c r="A330" s="103" t="s">
        <v>256</v>
      </c>
      <c r="B330" s="104"/>
      <c r="C330" s="94">
        <v>100603.41</v>
      </c>
      <c r="D330" s="30">
        <f t="shared" si="4"/>
        <v>100603.41</v>
      </c>
    </row>
    <row r="331" spans="1:4" x14ac:dyDescent="0.25">
      <c r="A331" s="103" t="s">
        <v>257</v>
      </c>
      <c r="B331" s="104">
        <v>159202.29999999999</v>
      </c>
      <c r="C331" s="94">
        <v>2560474.58</v>
      </c>
      <c r="D331" s="30">
        <f t="shared" si="4"/>
        <v>2401272.2800000003</v>
      </c>
    </row>
    <row r="332" spans="1:4" x14ac:dyDescent="0.25">
      <c r="A332" s="3" t="s">
        <v>258</v>
      </c>
      <c r="B332" s="104"/>
      <c r="C332" s="94">
        <v>15000</v>
      </c>
      <c r="D332" s="30">
        <f t="shared" si="4"/>
        <v>15000</v>
      </c>
    </row>
    <row r="333" spans="1:4" x14ac:dyDescent="0.25">
      <c r="A333" s="103" t="s">
        <v>259</v>
      </c>
      <c r="B333" s="104">
        <v>438852.05</v>
      </c>
      <c r="C333" s="94">
        <v>323906.25</v>
      </c>
      <c r="D333" s="30">
        <f t="shared" si="4"/>
        <v>-114945.79999999999</v>
      </c>
    </row>
    <row r="334" spans="1:4" x14ac:dyDescent="0.25">
      <c r="A334" s="103"/>
      <c r="B334" s="104"/>
      <c r="C334" s="94"/>
      <c r="D334" s="30">
        <f t="shared" si="4"/>
        <v>0</v>
      </c>
    </row>
    <row r="335" spans="1:4" x14ac:dyDescent="0.25">
      <c r="A335" s="105"/>
      <c r="B335" s="104"/>
      <c r="C335" s="94"/>
      <c r="D335" s="30"/>
    </row>
    <row r="336" spans="1:4" ht="21.75" customHeight="1" x14ac:dyDescent="0.25">
      <c r="B336" s="92">
        <f>SUM(B319:B335)</f>
        <v>6091645.1899999995</v>
      </c>
      <c r="C336" s="92">
        <f>SUM(C319:C335)</f>
        <v>7538198.1400000006</v>
      </c>
      <c r="D336" s="92">
        <f>SUM(D319:D335)</f>
        <v>1446552.9500000004</v>
      </c>
    </row>
    <row r="339" spans="1:6" ht="24" customHeight="1" x14ac:dyDescent="0.25">
      <c r="A339" s="89" t="s">
        <v>260</v>
      </c>
      <c r="B339" s="69" t="s">
        <v>43</v>
      </c>
      <c r="C339" s="19" t="s">
        <v>261</v>
      </c>
      <c r="D339" s="8"/>
    </row>
    <row r="340" spans="1:6" x14ac:dyDescent="0.25">
      <c r="A340" s="47" t="s">
        <v>262</v>
      </c>
      <c r="B340" s="99">
        <v>0</v>
      </c>
      <c r="C340" s="21"/>
      <c r="D340" s="34"/>
    </row>
    <row r="341" spans="1:6" x14ac:dyDescent="0.25">
      <c r="A341" s="49" t="s">
        <v>263</v>
      </c>
      <c r="B341" s="37"/>
      <c r="C341" s="23"/>
      <c r="D341" s="34"/>
    </row>
    <row r="342" spans="1:6" x14ac:dyDescent="0.25">
      <c r="A342" s="22" t="s">
        <v>264</v>
      </c>
      <c r="B342" s="106">
        <f>SUM(B340:B341)</f>
        <v>0</v>
      </c>
      <c r="C342" s="23"/>
      <c r="D342" s="34"/>
    </row>
    <row r="343" spans="1:6" x14ac:dyDescent="0.25">
      <c r="A343" s="49" t="s">
        <v>265</v>
      </c>
      <c r="B343" s="30">
        <v>-323719.14</v>
      </c>
      <c r="C343" s="23"/>
      <c r="D343" s="34"/>
    </row>
    <row r="344" spans="1:6" x14ac:dyDescent="0.25">
      <c r="A344" s="49" t="s">
        <v>266</v>
      </c>
      <c r="B344" s="37">
        <v>-86380.92</v>
      </c>
      <c r="C344" s="23"/>
      <c r="D344" s="34"/>
    </row>
    <row r="345" spans="1:6" x14ac:dyDescent="0.25">
      <c r="A345" s="49" t="s">
        <v>267</v>
      </c>
      <c r="B345" s="37">
        <v>-47342.15</v>
      </c>
      <c r="C345" s="23"/>
      <c r="D345" s="34"/>
    </row>
    <row r="346" spans="1:6" x14ac:dyDescent="0.25">
      <c r="A346" s="49" t="s">
        <v>268</v>
      </c>
      <c r="B346" s="37">
        <v>-2980</v>
      </c>
      <c r="C346" s="23"/>
      <c r="D346" s="34"/>
    </row>
    <row r="347" spans="1:6" x14ac:dyDescent="0.25">
      <c r="A347" s="22" t="s">
        <v>269</v>
      </c>
      <c r="B347" s="106">
        <f>SUM(B343:B346)</f>
        <v>-460422.21</v>
      </c>
      <c r="C347" s="23"/>
      <c r="D347" s="34"/>
      <c r="E347" s="8"/>
      <c r="F347" s="8"/>
    </row>
    <row r="348" spans="1:6" x14ac:dyDescent="0.25">
      <c r="A348" s="24"/>
      <c r="B348" s="40"/>
      <c r="C348" s="25"/>
      <c r="D348" s="34"/>
      <c r="E348" s="8"/>
      <c r="F348" s="8"/>
    </row>
    <row r="349" spans="1:6" ht="18" customHeight="1" x14ac:dyDescent="0.25">
      <c r="B349" s="72">
        <f>B342+B347</f>
        <v>-460422.21</v>
      </c>
      <c r="C349" s="19"/>
      <c r="D349" s="8"/>
      <c r="E349" s="8"/>
      <c r="F349" s="8"/>
    </row>
    <row r="350" spans="1:6" ht="18" customHeight="1" x14ac:dyDescent="0.25">
      <c r="B350" s="97"/>
      <c r="C350" s="60"/>
      <c r="D350" s="8"/>
      <c r="E350" s="8"/>
      <c r="F350" s="8"/>
    </row>
    <row r="351" spans="1:6" x14ac:dyDescent="0.25">
      <c r="E351" s="8"/>
      <c r="F351" s="8"/>
    </row>
    <row r="352" spans="1:6" x14ac:dyDescent="0.25">
      <c r="A352" s="12" t="s">
        <v>270</v>
      </c>
      <c r="E352" s="8"/>
      <c r="F352" s="8"/>
    </row>
    <row r="353" spans="1:6" ht="12" customHeight="1" x14ac:dyDescent="0.25">
      <c r="A353" s="12" t="s">
        <v>271</v>
      </c>
      <c r="E353" s="8"/>
      <c r="F353" s="8"/>
    </row>
    <row r="354" spans="1:6" x14ac:dyDescent="0.25">
      <c r="A354" s="107" t="s">
        <v>272</v>
      </c>
      <c r="B354" s="108"/>
      <c r="C354" s="108"/>
      <c r="D354" s="109"/>
      <c r="E354" s="8"/>
      <c r="F354" s="8"/>
    </row>
    <row r="355" spans="1:6" x14ac:dyDescent="0.25">
      <c r="A355" s="110" t="s">
        <v>273</v>
      </c>
      <c r="B355" s="111"/>
      <c r="C355" s="111"/>
      <c r="D355" s="112"/>
      <c r="E355" s="8"/>
      <c r="F355" s="113"/>
    </row>
    <row r="356" spans="1:6" x14ac:dyDescent="0.25">
      <c r="A356" s="114" t="s">
        <v>274</v>
      </c>
      <c r="B356" s="115"/>
      <c r="C356" s="115"/>
      <c r="D356" s="116"/>
      <c r="E356" s="8"/>
      <c r="F356" s="113"/>
    </row>
    <row r="357" spans="1:6" x14ac:dyDescent="0.25">
      <c r="A357" s="117" t="s">
        <v>275</v>
      </c>
      <c r="B357" s="118"/>
      <c r="D357" s="119">
        <v>14456507.279999999</v>
      </c>
      <c r="E357" s="8"/>
      <c r="F357" s="113"/>
    </row>
    <row r="358" spans="1:6" x14ac:dyDescent="0.25">
      <c r="A358" s="120"/>
      <c r="B358" s="120"/>
      <c r="C358" s="8"/>
      <c r="E358" s="8"/>
      <c r="F358" s="113"/>
    </row>
    <row r="359" spans="1:6" x14ac:dyDescent="0.25">
      <c r="A359" s="121" t="s">
        <v>276</v>
      </c>
      <c r="B359" s="121"/>
      <c r="C359" s="122"/>
      <c r="D359" s="123">
        <f>SUM(C359:C365)</f>
        <v>124633.13</v>
      </c>
      <c r="E359" s="8"/>
      <c r="F359" s="8"/>
    </row>
    <row r="360" spans="1:6" x14ac:dyDescent="0.25">
      <c r="A360" s="124" t="s">
        <v>277</v>
      </c>
      <c r="B360" s="124"/>
      <c r="C360" s="122"/>
      <c r="D360" s="125"/>
      <c r="E360" s="8"/>
      <c r="F360" s="8"/>
    </row>
    <row r="361" spans="1:6" x14ac:dyDescent="0.25">
      <c r="A361" s="124" t="s">
        <v>278</v>
      </c>
      <c r="B361" s="124"/>
      <c r="C361" s="123">
        <v>0</v>
      </c>
      <c r="D361" s="126"/>
      <c r="E361" s="8"/>
      <c r="F361" s="8"/>
    </row>
    <row r="362" spans="1:6" x14ac:dyDescent="0.25">
      <c r="A362" s="124" t="s">
        <v>279</v>
      </c>
      <c r="B362" s="124"/>
      <c r="C362" s="123">
        <v>0</v>
      </c>
      <c r="D362" s="126"/>
      <c r="E362" s="8"/>
      <c r="F362" s="113"/>
    </row>
    <row r="363" spans="1:6" x14ac:dyDescent="0.25">
      <c r="A363" s="124" t="s">
        <v>280</v>
      </c>
      <c r="B363" s="124"/>
      <c r="C363" s="123">
        <v>0</v>
      </c>
      <c r="D363" s="126"/>
      <c r="E363" s="8"/>
      <c r="F363" s="8"/>
    </row>
    <row r="364" spans="1:6" x14ac:dyDescent="0.25">
      <c r="A364" s="124" t="s">
        <v>281</v>
      </c>
      <c r="B364" s="124"/>
      <c r="C364" s="123">
        <v>124633.13</v>
      </c>
      <c r="D364" s="126"/>
      <c r="E364" s="8"/>
      <c r="F364" s="8"/>
    </row>
    <row r="365" spans="1:6" x14ac:dyDescent="0.25">
      <c r="A365" s="127" t="s">
        <v>282</v>
      </c>
      <c r="B365" s="128"/>
      <c r="C365" s="123">
        <v>0</v>
      </c>
      <c r="D365" s="126"/>
      <c r="E365" s="8"/>
      <c r="F365" s="8"/>
    </row>
    <row r="366" spans="1:6" x14ac:dyDescent="0.25">
      <c r="A366" s="120"/>
      <c r="B366" s="120"/>
      <c r="C366" s="8"/>
      <c r="E366" s="8"/>
      <c r="F366" s="8"/>
    </row>
    <row r="367" spans="1:6" x14ac:dyDescent="0.25">
      <c r="A367" s="121" t="s">
        <v>283</v>
      </c>
      <c r="B367" s="121"/>
      <c r="C367" s="122"/>
      <c r="D367" s="123">
        <f>SUM(C367:C370)</f>
        <v>0</v>
      </c>
      <c r="E367" s="8"/>
      <c r="F367" s="8"/>
    </row>
    <row r="368" spans="1:6" x14ac:dyDescent="0.25">
      <c r="A368" s="124" t="s">
        <v>284</v>
      </c>
      <c r="B368" s="124"/>
      <c r="C368" s="123">
        <v>0</v>
      </c>
      <c r="D368" s="126"/>
      <c r="E368" s="8"/>
      <c r="F368" s="8"/>
    </row>
    <row r="369" spans="1:7" x14ac:dyDescent="0.25">
      <c r="A369" s="124" t="s">
        <v>285</v>
      </c>
      <c r="B369" s="124"/>
      <c r="C369" s="123">
        <v>0</v>
      </c>
      <c r="D369" s="126"/>
      <c r="E369" s="8"/>
      <c r="F369" s="8"/>
    </row>
    <row r="370" spans="1:7" x14ac:dyDescent="0.25">
      <c r="A370" s="129" t="s">
        <v>286</v>
      </c>
      <c r="B370" s="130"/>
      <c r="C370" s="123">
        <v>0</v>
      </c>
      <c r="D370" s="131"/>
      <c r="E370" s="8"/>
      <c r="F370" s="8"/>
    </row>
    <row r="371" spans="1:7" x14ac:dyDescent="0.25">
      <c r="A371" s="120"/>
      <c r="B371" s="120"/>
      <c r="E371" s="8"/>
      <c r="F371" s="8"/>
    </row>
    <row r="372" spans="1:7" x14ac:dyDescent="0.25">
      <c r="A372" s="132" t="s">
        <v>287</v>
      </c>
      <c r="B372" s="132"/>
      <c r="D372" s="133">
        <f>+D357+D359-D367</f>
        <v>14581140.41</v>
      </c>
      <c r="E372" s="134"/>
      <c r="F372" s="135"/>
      <c r="G372" s="136"/>
    </row>
    <row r="373" spans="1:7" x14ac:dyDescent="0.25">
      <c r="A373" s="3"/>
      <c r="B373" s="3"/>
      <c r="C373" s="3"/>
      <c r="D373" s="94"/>
      <c r="E373" s="8"/>
      <c r="F373" s="8"/>
    </row>
    <row r="374" spans="1:7" x14ac:dyDescent="0.25">
      <c r="A374" s="107" t="s">
        <v>288</v>
      </c>
      <c r="B374" s="108"/>
      <c r="C374" s="108"/>
      <c r="D374" s="109"/>
      <c r="E374" s="8"/>
      <c r="F374" s="8"/>
    </row>
    <row r="375" spans="1:7" x14ac:dyDescent="0.25">
      <c r="A375" s="110" t="s">
        <v>273</v>
      </c>
      <c r="B375" s="111"/>
      <c r="C375" s="111"/>
      <c r="D375" s="112"/>
      <c r="E375" s="8"/>
      <c r="F375" s="8"/>
    </row>
    <row r="376" spans="1:7" x14ac:dyDescent="0.25">
      <c r="A376" s="114" t="s">
        <v>274</v>
      </c>
      <c r="B376" s="115"/>
      <c r="C376" s="115"/>
      <c r="D376" s="116"/>
      <c r="E376" s="8"/>
      <c r="F376" s="8"/>
    </row>
    <row r="377" spans="1:7" x14ac:dyDescent="0.25">
      <c r="A377" s="117" t="s">
        <v>289</v>
      </c>
      <c r="B377" s="118"/>
      <c r="D377" s="137">
        <v>11508361.529999999</v>
      </c>
      <c r="E377" s="8"/>
      <c r="F377" s="94"/>
    </row>
    <row r="378" spans="1:7" x14ac:dyDescent="0.25">
      <c r="A378" s="120"/>
      <c r="B378" s="120"/>
      <c r="E378" s="8"/>
      <c r="F378" s="8"/>
    </row>
    <row r="379" spans="1:7" x14ac:dyDescent="0.25">
      <c r="A379" s="138" t="s">
        <v>290</v>
      </c>
      <c r="B379" s="138"/>
      <c r="C379" s="122"/>
      <c r="D379" s="139">
        <f>SUM(C379:C400)</f>
        <v>42641.56</v>
      </c>
      <c r="E379" s="8"/>
      <c r="F379" s="8"/>
    </row>
    <row r="380" spans="1:7" x14ac:dyDescent="0.25">
      <c r="A380" s="140" t="s">
        <v>291</v>
      </c>
      <c r="B380" s="141"/>
      <c r="C380" s="122"/>
      <c r="D380" s="142"/>
      <c r="E380" s="8"/>
      <c r="F380" s="8"/>
    </row>
    <row r="381" spans="1:7" x14ac:dyDescent="0.25">
      <c r="A381" s="140" t="s">
        <v>292</v>
      </c>
      <c r="B381" s="141"/>
      <c r="C381" s="122"/>
      <c r="D381" s="142"/>
      <c r="E381" s="8"/>
      <c r="F381" s="8"/>
    </row>
    <row r="382" spans="1:7" x14ac:dyDescent="0.25">
      <c r="A382" s="124" t="s">
        <v>293</v>
      </c>
      <c r="B382" s="124"/>
      <c r="C382" s="123">
        <v>42641.56</v>
      </c>
      <c r="D382" s="143"/>
      <c r="E382" s="8"/>
      <c r="F382" s="8"/>
    </row>
    <row r="383" spans="1:7" x14ac:dyDescent="0.25">
      <c r="A383" s="124" t="s">
        <v>294</v>
      </c>
      <c r="B383" s="124"/>
      <c r="C383" s="123">
        <v>0</v>
      </c>
      <c r="D383" s="143"/>
      <c r="E383" s="8"/>
      <c r="F383" s="8"/>
    </row>
    <row r="384" spans="1:7" x14ac:dyDescent="0.25">
      <c r="A384" s="124" t="s">
        <v>295</v>
      </c>
      <c r="B384" s="124"/>
      <c r="C384" s="123">
        <v>0</v>
      </c>
      <c r="D384" s="143"/>
      <c r="E384" s="8"/>
      <c r="F384" s="8"/>
    </row>
    <row r="385" spans="1:6" x14ac:dyDescent="0.25">
      <c r="A385" s="124" t="s">
        <v>296</v>
      </c>
      <c r="B385" s="124"/>
      <c r="C385" s="123">
        <v>0</v>
      </c>
      <c r="D385" s="143"/>
      <c r="E385" s="8"/>
      <c r="F385" s="8"/>
    </row>
    <row r="386" spans="1:6" x14ac:dyDescent="0.25">
      <c r="A386" s="124" t="s">
        <v>297</v>
      </c>
      <c r="B386" s="124"/>
      <c r="C386" s="123">
        <v>0</v>
      </c>
      <c r="D386" s="143"/>
      <c r="E386" s="8"/>
      <c r="F386" s="113"/>
    </row>
    <row r="387" spans="1:6" x14ac:dyDescent="0.25">
      <c r="A387" s="124" t="s">
        <v>298</v>
      </c>
      <c r="B387" s="124"/>
      <c r="C387" s="123">
        <v>0</v>
      </c>
      <c r="D387" s="143"/>
      <c r="E387" s="8"/>
      <c r="F387" s="8"/>
    </row>
    <row r="388" spans="1:6" x14ac:dyDescent="0.25">
      <c r="A388" s="124" t="s">
        <v>299</v>
      </c>
      <c r="B388" s="124"/>
      <c r="C388" s="123">
        <v>0</v>
      </c>
      <c r="D388" s="143"/>
      <c r="E388" s="8"/>
      <c r="F388" s="113"/>
    </row>
    <row r="389" spans="1:6" x14ac:dyDescent="0.25">
      <c r="A389" s="124" t="s">
        <v>300</v>
      </c>
      <c r="B389" s="124"/>
      <c r="C389" s="123">
        <v>0</v>
      </c>
      <c r="D389" s="143"/>
      <c r="E389" s="8"/>
      <c r="F389" s="8"/>
    </row>
    <row r="390" spans="1:6" x14ac:dyDescent="0.25">
      <c r="A390" s="124" t="s">
        <v>301</v>
      </c>
      <c r="B390" s="124"/>
      <c r="C390" s="123">
        <v>0</v>
      </c>
      <c r="D390" s="143"/>
      <c r="E390" s="8"/>
      <c r="F390" s="113"/>
    </row>
    <row r="391" spans="1:6" x14ac:dyDescent="0.25">
      <c r="A391" s="124" t="s">
        <v>302</v>
      </c>
      <c r="B391" s="124"/>
      <c r="C391" s="123">
        <v>0</v>
      </c>
      <c r="D391" s="143"/>
      <c r="E391" s="8"/>
      <c r="F391" s="113"/>
    </row>
    <row r="392" spans="1:6" x14ac:dyDescent="0.25">
      <c r="A392" s="124" t="s">
        <v>303</v>
      </c>
      <c r="B392" s="124"/>
      <c r="C392" s="123"/>
      <c r="D392" s="143"/>
      <c r="E392" s="8"/>
      <c r="F392" s="113"/>
    </row>
    <row r="393" spans="1:6" x14ac:dyDescent="0.25">
      <c r="A393" s="124" t="s">
        <v>304</v>
      </c>
      <c r="B393" s="124"/>
      <c r="C393" s="123">
        <v>0</v>
      </c>
      <c r="D393" s="143"/>
      <c r="E393" s="8"/>
      <c r="F393" s="113"/>
    </row>
    <row r="394" spans="1:6" x14ac:dyDescent="0.25">
      <c r="A394" s="124" t="s">
        <v>305</v>
      </c>
      <c r="B394" s="124"/>
      <c r="C394" s="123">
        <v>0</v>
      </c>
      <c r="D394" s="143"/>
      <c r="E394" s="8"/>
      <c r="F394" s="113"/>
    </row>
    <row r="395" spans="1:6" x14ac:dyDescent="0.25">
      <c r="A395" s="124" t="s">
        <v>306</v>
      </c>
      <c r="B395" s="124"/>
      <c r="C395" s="123"/>
      <c r="D395" s="143"/>
      <c r="E395" s="8"/>
      <c r="F395" s="113"/>
    </row>
    <row r="396" spans="1:6" x14ac:dyDescent="0.25">
      <c r="A396" s="124" t="s">
        <v>307</v>
      </c>
      <c r="B396" s="124"/>
      <c r="C396" s="123">
        <v>0</v>
      </c>
      <c r="D396" s="143"/>
      <c r="E396" s="8"/>
      <c r="F396" s="144"/>
    </row>
    <row r="397" spans="1:6" x14ac:dyDescent="0.25">
      <c r="A397" s="124" t="s">
        <v>308</v>
      </c>
      <c r="B397" s="124"/>
      <c r="C397" s="123">
        <v>0</v>
      </c>
      <c r="D397" s="143"/>
      <c r="E397" s="8"/>
      <c r="F397" s="8"/>
    </row>
    <row r="398" spans="1:6" x14ac:dyDescent="0.25">
      <c r="A398" s="124" t="s">
        <v>309</v>
      </c>
      <c r="B398" s="124"/>
      <c r="C398" s="123">
        <v>0</v>
      </c>
      <c r="D398" s="143"/>
      <c r="E398" s="8"/>
      <c r="F398" s="8"/>
    </row>
    <row r="399" spans="1:6" ht="12.75" customHeight="1" x14ac:dyDescent="0.25">
      <c r="A399" s="124" t="s">
        <v>310</v>
      </c>
      <c r="B399" s="124"/>
      <c r="C399" s="123">
        <v>0</v>
      </c>
      <c r="D399" s="143"/>
      <c r="E399" s="8"/>
      <c r="F399" s="8"/>
    </row>
    <row r="400" spans="1:6" x14ac:dyDescent="0.25">
      <c r="A400" s="145" t="s">
        <v>311</v>
      </c>
      <c r="B400" s="146"/>
      <c r="C400" s="123">
        <v>0</v>
      </c>
      <c r="D400" s="143"/>
      <c r="E400" s="8"/>
      <c r="F400" s="8"/>
    </row>
    <row r="401" spans="1:6" x14ac:dyDescent="0.25">
      <c r="A401" s="138" t="s">
        <v>312</v>
      </c>
      <c r="B401" s="138"/>
      <c r="C401" s="147"/>
      <c r="D401" s="139">
        <f>SUM(C401:C408)</f>
        <v>191410.48</v>
      </c>
      <c r="E401" s="8"/>
      <c r="F401" s="8"/>
    </row>
    <row r="402" spans="1:6" x14ac:dyDescent="0.25">
      <c r="A402" s="124" t="s">
        <v>313</v>
      </c>
      <c r="B402" s="124"/>
      <c r="C402" s="123">
        <v>191410.48</v>
      </c>
      <c r="D402" s="143"/>
      <c r="E402" s="8"/>
      <c r="F402" s="8"/>
    </row>
    <row r="403" spans="1:6" x14ac:dyDescent="0.25">
      <c r="A403" s="124" t="s">
        <v>314</v>
      </c>
      <c r="B403" s="124"/>
      <c r="C403" s="123">
        <v>0</v>
      </c>
      <c r="D403" s="143"/>
      <c r="E403" s="8"/>
      <c r="F403" s="8"/>
    </row>
    <row r="404" spans="1:6" x14ac:dyDescent="0.25">
      <c r="A404" s="124" t="s">
        <v>315</v>
      </c>
      <c r="B404" s="124"/>
      <c r="C404" s="123">
        <v>0</v>
      </c>
      <c r="D404" s="143"/>
      <c r="E404" s="8"/>
      <c r="F404" s="8"/>
    </row>
    <row r="405" spans="1:6" x14ac:dyDescent="0.25">
      <c r="A405" s="124" t="s">
        <v>316</v>
      </c>
      <c r="B405" s="124"/>
      <c r="C405" s="123">
        <v>0</v>
      </c>
      <c r="D405" s="143"/>
      <c r="E405" s="8"/>
      <c r="F405" s="8"/>
    </row>
    <row r="406" spans="1:6" x14ac:dyDescent="0.25">
      <c r="A406" s="124" t="s">
        <v>317</v>
      </c>
      <c r="B406" s="124"/>
      <c r="C406" s="123">
        <v>0</v>
      </c>
      <c r="D406" s="143"/>
      <c r="E406" s="8"/>
      <c r="F406" s="8"/>
    </row>
    <row r="407" spans="1:6" x14ac:dyDescent="0.25">
      <c r="A407" s="124" t="s">
        <v>318</v>
      </c>
      <c r="B407" s="124"/>
      <c r="C407" s="123">
        <v>0</v>
      </c>
      <c r="D407" s="143"/>
      <c r="E407" s="8"/>
      <c r="F407" s="8"/>
    </row>
    <row r="408" spans="1:6" x14ac:dyDescent="0.25">
      <c r="A408" s="145" t="s">
        <v>319</v>
      </c>
      <c r="B408" s="146"/>
      <c r="C408" s="123">
        <v>0</v>
      </c>
      <c r="D408" s="143"/>
      <c r="E408" s="8"/>
      <c r="F408" s="8"/>
    </row>
    <row r="409" spans="1:6" x14ac:dyDescent="0.25">
      <c r="A409" s="148" t="s">
        <v>320</v>
      </c>
      <c r="D409" s="133">
        <f>+D377-D379+D401</f>
        <v>11657130.449999999</v>
      </c>
      <c r="E409" s="113"/>
      <c r="F409" s="113"/>
    </row>
    <row r="410" spans="1:6" x14ac:dyDescent="0.25">
      <c r="E410" s="149"/>
      <c r="F410" s="32"/>
    </row>
    <row r="411" spans="1:6" x14ac:dyDescent="0.25">
      <c r="D411" s="150"/>
      <c r="E411" s="149"/>
      <c r="F411" s="8"/>
    </row>
    <row r="412" spans="1:6" x14ac:dyDescent="0.25">
      <c r="A412" s="10" t="s">
        <v>321</v>
      </c>
      <c r="B412" s="10"/>
      <c r="C412" s="10"/>
      <c r="D412" s="10"/>
      <c r="E412" s="10"/>
      <c r="F412" s="8"/>
    </row>
    <row r="413" spans="1:6" ht="21" customHeight="1" x14ac:dyDescent="0.25">
      <c r="A413" s="61" t="s">
        <v>322</v>
      </c>
      <c r="B413" s="62" t="s">
        <v>41</v>
      </c>
      <c r="C413" s="87" t="s">
        <v>42</v>
      </c>
      <c r="D413" s="87" t="s">
        <v>43</v>
      </c>
      <c r="E413" s="8"/>
      <c r="F413" s="8"/>
    </row>
    <row r="414" spans="1:6" x14ac:dyDescent="0.25">
      <c r="A414" s="20" t="s">
        <v>323</v>
      </c>
      <c r="B414" s="151">
        <v>0</v>
      </c>
      <c r="C414" s="99">
        <v>0</v>
      </c>
      <c r="D414" s="99"/>
      <c r="E414" s="8"/>
      <c r="F414" s="8"/>
    </row>
    <row r="415" spans="1:6" x14ac:dyDescent="0.25">
      <c r="A415" s="24"/>
      <c r="B415" s="152">
        <v>0</v>
      </c>
      <c r="C415" s="153">
        <v>0</v>
      </c>
      <c r="D415" s="153">
        <v>0</v>
      </c>
      <c r="E415" s="8"/>
      <c r="F415" s="8"/>
    </row>
    <row r="416" spans="1:6" ht="21" customHeight="1" x14ac:dyDescent="0.25">
      <c r="B416" s="19">
        <f>SUM(B415:B415)</f>
        <v>0</v>
      </c>
      <c r="C416" s="19">
        <f>SUM(C415:C415)</f>
        <v>0</v>
      </c>
      <c r="D416" s="19">
        <f>SUM(D415:D415)</f>
        <v>0</v>
      </c>
      <c r="E416" s="8"/>
      <c r="F416" s="8"/>
    </row>
    <row r="417" spans="1:6" x14ac:dyDescent="0.25">
      <c r="E417" s="8"/>
      <c r="F417" s="8"/>
    </row>
    <row r="418" spans="1:6" x14ac:dyDescent="0.25">
      <c r="A418" s="1" t="s">
        <v>324</v>
      </c>
      <c r="E418" s="8"/>
      <c r="F418" s="8"/>
    </row>
    <row r="419" spans="1:6" ht="12" customHeight="1" x14ac:dyDescent="0.25">
      <c r="E419" s="8"/>
      <c r="F419" s="8"/>
    </row>
    <row r="420" spans="1:6" ht="12" customHeight="1" x14ac:dyDescent="0.25">
      <c r="E420" s="8"/>
      <c r="F420" s="8"/>
    </row>
    <row r="421" spans="1:6" ht="12" customHeight="1" x14ac:dyDescent="0.25">
      <c r="E421" s="8"/>
      <c r="F421" s="8"/>
    </row>
  </sheetData>
  <mergeCells count="62">
    <mergeCell ref="A2:F3"/>
    <mergeCell ref="A405:B405"/>
    <mergeCell ref="A406:B406"/>
    <mergeCell ref="A407:B407"/>
    <mergeCell ref="A408:B408"/>
    <mergeCell ref="A412:E412"/>
    <mergeCell ref="A399:B399"/>
    <mergeCell ref="A400:B400"/>
    <mergeCell ref="A401:B401"/>
    <mergeCell ref="A402:B402"/>
    <mergeCell ref="A403:B403"/>
    <mergeCell ref="A404:B404"/>
    <mergeCell ref="A393:B393"/>
    <mergeCell ref="A394:B394"/>
    <mergeCell ref="A395:B395"/>
    <mergeCell ref="A396:B396"/>
    <mergeCell ref="A397:B397"/>
    <mergeCell ref="A398:B398"/>
    <mergeCell ref="A387:B387"/>
    <mergeCell ref="A388:B388"/>
    <mergeCell ref="A389:B389"/>
    <mergeCell ref="A390:B390"/>
    <mergeCell ref="A391:B391"/>
    <mergeCell ref="A392:B392"/>
    <mergeCell ref="A379:B379"/>
    <mergeCell ref="A382:B382"/>
    <mergeCell ref="A383:B383"/>
    <mergeCell ref="A384:B384"/>
    <mergeCell ref="A385:B385"/>
    <mergeCell ref="A386:B386"/>
    <mergeCell ref="A372:B372"/>
    <mergeCell ref="A374:D374"/>
    <mergeCell ref="A375:D375"/>
    <mergeCell ref="A376:D376"/>
    <mergeCell ref="A377:B377"/>
    <mergeCell ref="A378:B378"/>
    <mergeCell ref="A366:B366"/>
    <mergeCell ref="A367:B367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364:B364"/>
    <mergeCell ref="A365:B365"/>
    <mergeCell ref="A354:D354"/>
    <mergeCell ref="A355:D355"/>
    <mergeCell ref="A356:D356"/>
    <mergeCell ref="A357:B357"/>
    <mergeCell ref="A358:B358"/>
    <mergeCell ref="A359:B359"/>
    <mergeCell ref="C179:D179"/>
    <mergeCell ref="C185:D185"/>
    <mergeCell ref="C190:D190"/>
    <mergeCell ref="C211:D211"/>
    <mergeCell ref="C217:D217"/>
    <mergeCell ref="E288:F288"/>
    <mergeCell ref="C64:D64"/>
    <mergeCell ref="C172:D172"/>
  </mergeCells>
  <dataValidations disablePrompts="1" count="4">
    <dataValidation allowBlank="1" showInputMessage="1" showErrorMessage="1" prompt="Especificar origen de dicho recurso: Federal, Estatal, Municipal, Particulares." sqref="C168 C175 C181"/>
    <dataValidation allowBlank="1" showInputMessage="1" showErrorMessage="1" prompt="Características cualitativas significativas que les impacten financieramente." sqref="C139:D139 D168 D175 D181"/>
    <dataValidation allowBlank="1" showInputMessage="1" showErrorMessage="1" prompt="Corresponde al número de la cuenta de acuerdo al Plan de Cuentas emitido por el CONAC (DOF 22/11/2010)." sqref="A139"/>
    <dataValidation allowBlank="1" showInputMessage="1" showErrorMessage="1" prompt="Saldo final del periodo que corresponde la cuenta pública presentada (mensual:  enero, febrero, marzo, etc.; trimestral: 1er, 2do, 3ro. o 4to.)." sqref="B139 B168 B175 B181"/>
  </dataValidations>
  <printOptions horizontalCentered="1"/>
  <pageMargins left="0.31496062992125984" right="0.31496062992125984" top="0.39370078740157483" bottom="0.39370078740157483" header="0.31496062992125984" footer="0.31496062992125984"/>
  <pageSetup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2019-04-24T21:24:00Z</cp:lastPrinted>
  <dcterms:created xsi:type="dcterms:W3CDTF">2019-04-24T21:10:42Z</dcterms:created>
  <dcterms:modified xsi:type="dcterms:W3CDTF">2019-04-24T21:24:47Z</dcterms:modified>
</cp:coreProperties>
</file>